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29040" windowHeight="15840" activeTab="1"/>
  </bookViews>
  <sheets>
    <sheet name="Бюджет 23" sheetId="1" r:id="rId1"/>
    <sheet name="Остаток 23" sheetId="3" r:id="rId2"/>
    <sheet name="проект бюджета на 22 год" sheetId="2" state="hidden" r:id="rId3"/>
    <sheet name="Бюджет 2023" sheetId="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/>
  <c r="I37" i="4"/>
  <c r="H37"/>
  <c r="G37"/>
  <c r="I32"/>
  <c r="H32"/>
  <c r="G32"/>
  <c r="G10"/>
  <c r="H51"/>
  <c r="I51" s="1"/>
  <c r="H48"/>
  <c r="I48" s="1"/>
  <c r="H47"/>
  <c r="I47" s="1"/>
  <c r="H46"/>
  <c r="I46" s="1"/>
  <c r="H45"/>
  <c r="I45" s="1"/>
  <c r="H44"/>
  <c r="I44" s="1"/>
  <c r="H43"/>
  <c r="I43" s="1"/>
  <c r="H42"/>
  <c r="I42" s="1"/>
  <c r="I36"/>
  <c r="H36"/>
  <c r="G35"/>
  <c r="H35" s="1"/>
  <c r="I35" s="1"/>
  <c r="H34"/>
  <c r="H29"/>
  <c r="I29" s="1"/>
  <c r="G28"/>
  <c r="H28" s="1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G13"/>
  <c r="H13" s="1"/>
  <c r="I13" s="1"/>
  <c r="H12"/>
  <c r="I12" s="1"/>
  <c r="G9"/>
  <c r="H9" s="1"/>
  <c r="I9" s="1"/>
  <c r="H8"/>
  <c r="I8" s="1"/>
  <c r="H7"/>
  <c r="I7" s="1"/>
  <c r="H44" i="3"/>
  <c r="H47" i="1"/>
  <c r="I17"/>
  <c r="I16"/>
  <c r="I34" i="4" l="1"/>
  <c r="H10"/>
  <c r="H49" i="3"/>
  <c r="I49" s="1"/>
  <c r="G47"/>
  <c r="H46"/>
  <c r="I46" s="1"/>
  <c r="H45"/>
  <c r="I45" s="1"/>
  <c r="I44"/>
  <c r="H43"/>
  <c r="I43" s="1"/>
  <c r="H42"/>
  <c r="I42" s="1"/>
  <c r="H40"/>
  <c r="I40" s="1"/>
  <c r="I34"/>
  <c r="H34"/>
  <c r="G35"/>
  <c r="H32"/>
  <c r="I30"/>
  <c r="H30"/>
  <c r="H27"/>
  <c r="I27" s="1"/>
  <c r="G26"/>
  <c r="G28" s="1"/>
  <c r="H28" s="1"/>
  <c r="I28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G9"/>
  <c r="H9" s="1"/>
  <c r="I9" s="1"/>
  <c r="H8"/>
  <c r="I8" s="1"/>
  <c r="H7"/>
  <c r="I7" s="1"/>
  <c r="I10" i="4" l="1"/>
  <c r="H47" i="3"/>
  <c r="G10"/>
  <c r="H10" s="1"/>
  <c r="I10" s="1"/>
  <c r="H26"/>
  <c r="I26" s="1"/>
  <c r="H33"/>
  <c r="I33" s="1"/>
  <c r="I32"/>
  <c r="I47"/>
  <c r="I36" i="1"/>
  <c r="H36"/>
  <c r="I35" i="3" l="1"/>
  <c r="G51"/>
  <c r="I51"/>
  <c r="H35"/>
  <c r="H51" s="1"/>
  <c r="H38" i="2" l="1"/>
  <c r="H39"/>
  <c r="H40"/>
  <c r="H41"/>
  <c r="I41" s="1"/>
  <c r="H43"/>
  <c r="I43" s="1"/>
  <c r="H44"/>
  <c r="I44" s="1"/>
  <c r="H5"/>
  <c r="I5"/>
  <c r="H6"/>
  <c r="I6" s="1"/>
  <c r="G7"/>
  <c r="H7" s="1"/>
  <c r="I7" s="1"/>
  <c r="H10"/>
  <c r="I10" s="1"/>
  <c r="G11"/>
  <c r="H11"/>
  <c r="I11"/>
  <c r="H12"/>
  <c r="I12"/>
  <c r="H13"/>
  <c r="I13" s="1"/>
  <c r="H14"/>
  <c r="I14"/>
  <c r="H15"/>
  <c r="I15"/>
  <c r="H16"/>
  <c r="I16" s="1"/>
  <c r="H17"/>
  <c r="I17"/>
  <c r="H18"/>
  <c r="I18"/>
  <c r="H19"/>
  <c r="I19" s="1"/>
  <c r="H20"/>
  <c r="I20"/>
  <c r="H21"/>
  <c r="I21"/>
  <c r="H22"/>
  <c r="I22" s="1"/>
  <c r="H23"/>
  <c r="I23"/>
  <c r="G24"/>
  <c r="G26" s="1"/>
  <c r="H26" s="1"/>
  <c r="I26" s="1"/>
  <c r="H24"/>
  <c r="I24" s="1"/>
  <c r="H25"/>
  <c r="I25" s="1"/>
  <c r="H28"/>
  <c r="I28"/>
  <c r="H30"/>
  <c r="I30"/>
  <c r="G31"/>
  <c r="G33" s="1"/>
  <c r="I38"/>
  <c r="I40"/>
  <c r="H47"/>
  <c r="I47"/>
  <c r="H51" i="1"/>
  <c r="I51" s="1"/>
  <c r="G49"/>
  <c r="G49" i="4" s="1"/>
  <c r="H48" i="1"/>
  <c r="I48"/>
  <c r="I43"/>
  <c r="I44"/>
  <c r="I45"/>
  <c r="I46"/>
  <c r="I47"/>
  <c r="G37"/>
  <c r="I32"/>
  <c r="H32"/>
  <c r="H26"/>
  <c r="I26" s="1"/>
  <c r="H15"/>
  <c r="I15" s="1"/>
  <c r="G28"/>
  <c r="H29"/>
  <c r="I29" s="1"/>
  <c r="I27"/>
  <c r="H25"/>
  <c r="I25"/>
  <c r="I19"/>
  <c r="H14"/>
  <c r="H18"/>
  <c r="I18" s="1"/>
  <c r="H20"/>
  <c r="I20" s="1"/>
  <c r="H21"/>
  <c r="I21" s="1"/>
  <c r="H22"/>
  <c r="I22" s="1"/>
  <c r="H23"/>
  <c r="I23" s="1"/>
  <c r="I24"/>
  <c r="H12"/>
  <c r="I12" s="1"/>
  <c r="G13"/>
  <c r="H13"/>
  <c r="I13" s="1"/>
  <c r="H8"/>
  <c r="I8" s="1"/>
  <c r="G9"/>
  <c r="H9" s="1"/>
  <c r="I9" s="1"/>
  <c r="H7"/>
  <c r="I7"/>
  <c r="G45" i="2"/>
  <c r="I39"/>
  <c r="I14" i="1" l="1"/>
  <c r="H28"/>
  <c r="H30" s="1"/>
  <c r="I28"/>
  <c r="I30" s="1"/>
  <c r="H45" i="2"/>
  <c r="H31"/>
  <c r="I31" s="1"/>
  <c r="I33" s="1"/>
  <c r="G10" i="1"/>
  <c r="H10" s="1"/>
  <c r="I10" s="1"/>
  <c r="H49"/>
  <c r="H49" i="4" s="1"/>
  <c r="I42" i="1"/>
  <c r="I49" s="1"/>
  <c r="I49" i="4" s="1"/>
  <c r="G30" i="1"/>
  <c r="G30" i="4" s="1"/>
  <c r="G53" s="1"/>
  <c r="I45" i="2"/>
  <c r="H33"/>
  <c r="G8"/>
  <c r="H53" i="1" l="1"/>
  <c r="H30" i="4"/>
  <c r="I37" i="1"/>
  <c r="I53" s="1"/>
  <c r="H37"/>
  <c r="G53"/>
  <c r="G49" i="2"/>
  <c r="H8"/>
  <c r="I30" i="4" l="1"/>
  <c r="I53" s="1"/>
  <c r="H53"/>
  <c r="I8" i="2"/>
  <c r="I49" s="1"/>
  <c r="H49"/>
</calcChain>
</file>

<file path=xl/sharedStrings.xml><?xml version="1.0" encoding="utf-8"?>
<sst xmlns="http://schemas.openxmlformats.org/spreadsheetml/2006/main" count="568" uniqueCount="84">
  <si>
    <t>Сумма
2021г</t>
  </si>
  <si>
    <t>КОСГУ</t>
  </si>
  <si>
    <t>Вид
расходов</t>
  </si>
  <si>
    <t>Целевая
статья</t>
  </si>
  <si>
    <t>Глава</t>
  </si>
  <si>
    <t>001</t>
  </si>
  <si>
    <t>0102</t>
  </si>
  <si>
    <t>9980020001</t>
  </si>
  <si>
    <t>Наименование</t>
  </si>
  <si>
    <t>Раздел
подраз-
дел</t>
  </si>
  <si>
    <t>121</t>
  </si>
  <si>
    <t>122</t>
  </si>
  <si>
    <t>129</t>
  </si>
  <si>
    <t>ГЛАВА</t>
  </si>
  <si>
    <t>Итого</t>
  </si>
  <si>
    <t>АППАРАТ</t>
  </si>
  <si>
    <t>Уголь, дрова</t>
  </si>
  <si>
    <t>Интернет</t>
  </si>
  <si>
    <t>Сайт</t>
  </si>
  <si>
    <t>Канцтовары</t>
  </si>
  <si>
    <t>Ноутбук</t>
  </si>
  <si>
    <t>Электроэнергия</t>
  </si>
  <si>
    <t>ВУС</t>
  </si>
  <si>
    <t>Межевание</t>
  </si>
  <si>
    <t>Аукцион аренда земель</t>
  </si>
  <si>
    <t>Строительство туалета</t>
  </si>
  <si>
    <t>211</t>
  </si>
  <si>
    <t>212</t>
  </si>
  <si>
    <t>213</t>
  </si>
  <si>
    <t>0104</t>
  </si>
  <si>
    <t>9980020005</t>
  </si>
  <si>
    <t>244</t>
  </si>
  <si>
    <t>226</t>
  </si>
  <si>
    <t>Оплата работников культуры 211+213</t>
  </si>
  <si>
    <t>346</t>
  </si>
  <si>
    <t>Аренда автомобиля</t>
  </si>
  <si>
    <t>224</t>
  </si>
  <si>
    <t>Программа "Парус"</t>
  </si>
  <si>
    <t>Программа "1 С Бухгалтерия"</t>
  </si>
  <si>
    <t>221</t>
  </si>
  <si>
    <t>310</t>
  </si>
  <si>
    <t>Оргтехника</t>
  </si>
  <si>
    <t>247</t>
  </si>
  <si>
    <t>223</t>
  </si>
  <si>
    <t>Всего</t>
  </si>
  <si>
    <t>Оплата услуг бухгалтера</t>
  </si>
  <si>
    <t>Баннер</t>
  </si>
  <si>
    <t>Доплата к пенсии</t>
  </si>
  <si>
    <t>1001</t>
  </si>
  <si>
    <t>9980010000</t>
  </si>
  <si>
    <t>321</t>
  </si>
  <si>
    <t>262</t>
  </si>
  <si>
    <t>0203</t>
  </si>
  <si>
    <t>9980051180</t>
  </si>
  <si>
    <t>Благоустройство</t>
  </si>
  <si>
    <t>0503</t>
  </si>
  <si>
    <t>9980051001</t>
  </si>
  <si>
    <t>Схема водоотведения</t>
  </si>
  <si>
    <t>225</t>
  </si>
  <si>
    <t>Вывоз мусора</t>
  </si>
  <si>
    <t>Уличные светодиодные фонари</t>
  </si>
  <si>
    <t>Дор.фонд</t>
  </si>
  <si>
    <t>0409</t>
  </si>
  <si>
    <t>9980040000</t>
  </si>
  <si>
    <t>Водопровод - трубы</t>
  </si>
  <si>
    <t>Фк и СПОРТ</t>
  </si>
  <si>
    <t>1101</t>
  </si>
  <si>
    <t>9980011000</t>
  </si>
  <si>
    <t>ВСЕГО</t>
  </si>
  <si>
    <t>Хозрасходы</t>
  </si>
  <si>
    <t>Сумма
2024 г.</t>
  </si>
  <si>
    <t>Сумма
2023 г</t>
  </si>
  <si>
    <t>Страхование муниц.служащих</t>
  </si>
  <si>
    <t xml:space="preserve">Оплата услуг юриста </t>
  </si>
  <si>
    <t>Экспертиза, смета</t>
  </si>
  <si>
    <t>За услуги проведения аукционов</t>
  </si>
  <si>
    <t>Сумма
2025 г.</t>
  </si>
  <si>
    <t>Сумма
2024 г</t>
  </si>
  <si>
    <t>Распределение
расходов местного бюджета по разделам, целевым статьям расходово, видам расходов классификации расходов РФ 
МО "сельсовет Уздалросинский" на 2023 год и плановые 2024-2025 годы.</t>
  </si>
  <si>
    <t>Сумма
2023г</t>
  </si>
  <si>
    <t>Проект бюджета на 2023-2025 годы</t>
  </si>
  <si>
    <t xml:space="preserve">Приложение №3
 к решению №1 от 0___________2023 года
"О бюджете МО "сельсовет Уздалросинский"
на 2023 г и плановые 2024-2025 годы"
</t>
  </si>
  <si>
    <t xml:space="preserve">Приложение №3
 к решению №1 от _________2023 года
"О бюджете МО "сельсовет Уздалросинский"
на 2023 г и плановые 2024-2025 годы"
</t>
  </si>
  <si>
    <t>Приложение №3
 к решению №2 от 17.01.2023 года
"О бюджете МО "сельсовет Уздалросинский"
на 2023 г и плановые 2024-2025 годы"
(остаток на 01.01.2023)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</si>
</sst>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8"/>
      <name val="Calibri"/>
      <family val="2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1" fontId="1" fillId="0" borderId="1" xfId="0" applyNumberFormat="1" applyFon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164" fontId="0" fillId="0" borderId="0" xfId="0" applyNumberFormat="1"/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Normal="100" workbookViewId="0">
      <pane xSplit="9" ySplit="5" topLeftCell="J19" activePane="bottomRight" state="frozen"/>
      <selection pane="topRight" activeCell="J1" sqref="J1"/>
      <selection pane="bottomLeft" activeCell="A6" sqref="A6"/>
      <selection pane="bottomRight" activeCell="G55" sqref="G55:I55"/>
    </sheetView>
  </sheetViews>
  <sheetFormatPr defaultRowHeight="15"/>
  <cols>
    <col min="1" max="1" width="15.85546875" customWidth="1"/>
    <col min="3" max="3" width="10.85546875" customWidth="1"/>
    <col min="4" max="4" width="10.7109375" customWidth="1"/>
    <col min="7" max="7" width="14.28515625" customWidth="1"/>
    <col min="8" max="8" width="12.7109375" customWidth="1"/>
    <col min="9" max="9" width="11.140625" customWidth="1"/>
    <col min="11" max="11" width="10.5703125" bestFit="1" customWidth="1"/>
    <col min="12" max="12" width="12.28515625" style="16" bestFit="1" customWidth="1"/>
  </cols>
  <sheetData>
    <row r="1" spans="1:9" ht="15" customHeight="1">
      <c r="E1" s="25" t="s">
        <v>81</v>
      </c>
      <c r="F1" s="25"/>
      <c r="G1" s="25"/>
      <c r="H1" s="25"/>
      <c r="I1" s="25"/>
    </row>
    <row r="2" spans="1:9" ht="64.5" customHeight="1">
      <c r="E2" s="25"/>
      <c r="F2" s="25"/>
      <c r="G2" s="25"/>
      <c r="H2" s="25"/>
      <c r="I2" s="25"/>
    </row>
    <row r="4" spans="1:9" ht="62.25" customHeight="1">
      <c r="A4" s="26" t="s">
        <v>78</v>
      </c>
      <c r="B4" s="26"/>
      <c r="C4" s="26"/>
      <c r="D4" s="26"/>
      <c r="E4" s="26"/>
      <c r="F4" s="26"/>
      <c r="G4" s="26"/>
      <c r="H4" s="26"/>
      <c r="I4" s="26"/>
    </row>
    <row r="5" spans="1:9">
      <c r="A5" s="28"/>
      <c r="B5" s="29"/>
      <c r="C5" s="29"/>
      <c r="D5" s="29"/>
      <c r="E5" s="29"/>
      <c r="F5" s="29"/>
      <c r="G5" s="29"/>
      <c r="H5" s="29"/>
      <c r="I5" s="30"/>
    </row>
    <row r="6" spans="1:9" ht="45">
      <c r="A6" s="6" t="s">
        <v>8</v>
      </c>
      <c r="B6" s="6" t="s">
        <v>4</v>
      </c>
      <c r="C6" s="7" t="s">
        <v>9</v>
      </c>
      <c r="D6" s="7" t="s">
        <v>3</v>
      </c>
      <c r="E6" s="7" t="s">
        <v>2</v>
      </c>
      <c r="F6" s="6" t="s">
        <v>1</v>
      </c>
      <c r="G6" s="7" t="s">
        <v>79</v>
      </c>
      <c r="H6" s="7" t="s">
        <v>77</v>
      </c>
      <c r="I6" s="7" t="s">
        <v>76</v>
      </c>
    </row>
    <row r="7" spans="1:9">
      <c r="A7" s="5" t="s">
        <v>13</v>
      </c>
      <c r="B7" s="8" t="s">
        <v>5</v>
      </c>
      <c r="C7" s="8" t="s">
        <v>6</v>
      </c>
      <c r="D7" s="8" t="s">
        <v>7</v>
      </c>
      <c r="E7" s="8" t="s">
        <v>10</v>
      </c>
      <c r="F7" s="8" t="s">
        <v>26</v>
      </c>
      <c r="G7" s="5">
        <v>363512</v>
      </c>
      <c r="H7" s="5">
        <f>G7</f>
        <v>363512</v>
      </c>
      <c r="I7" s="5">
        <f>H7</f>
        <v>363512</v>
      </c>
    </row>
    <row r="8" spans="1:9">
      <c r="A8" s="5"/>
      <c r="B8" s="8"/>
      <c r="C8" s="8"/>
      <c r="D8" s="8"/>
      <c r="E8" s="8" t="s">
        <v>11</v>
      </c>
      <c r="F8" s="8" t="s">
        <v>27</v>
      </c>
      <c r="G8" s="5">
        <v>27612</v>
      </c>
      <c r="H8" s="5">
        <f t="shared" ref="H8:I10" si="0">G8</f>
        <v>27612</v>
      </c>
      <c r="I8" s="5">
        <f t="shared" si="0"/>
        <v>27612</v>
      </c>
    </row>
    <row r="9" spans="1:9">
      <c r="A9" s="5"/>
      <c r="B9" s="8"/>
      <c r="C9" s="8"/>
      <c r="D9" s="8"/>
      <c r="E9" s="8" t="s">
        <v>12</v>
      </c>
      <c r="F9" s="8" t="s">
        <v>28</v>
      </c>
      <c r="G9" s="17">
        <f>G7*30.2%</f>
        <v>109780.624</v>
      </c>
      <c r="H9" s="17">
        <f t="shared" si="0"/>
        <v>109780.624</v>
      </c>
      <c r="I9" s="17">
        <f t="shared" si="0"/>
        <v>109780.624</v>
      </c>
    </row>
    <row r="10" spans="1:9">
      <c r="A10" s="9" t="s">
        <v>14</v>
      </c>
      <c r="B10" s="10" t="s">
        <v>5</v>
      </c>
      <c r="C10" s="10" t="s">
        <v>6</v>
      </c>
      <c r="D10" s="10" t="s">
        <v>7</v>
      </c>
      <c r="E10" s="20"/>
      <c r="F10" s="20"/>
      <c r="G10" s="13">
        <f>G7+G8+G9</f>
        <v>500904.62400000001</v>
      </c>
      <c r="H10" s="13">
        <f t="shared" si="0"/>
        <v>500904.62400000001</v>
      </c>
      <c r="I10" s="13">
        <f t="shared" si="0"/>
        <v>500904.62400000001</v>
      </c>
    </row>
    <row r="11" spans="1:9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5" t="s">
        <v>15</v>
      </c>
      <c r="B12" s="8" t="s">
        <v>5</v>
      </c>
      <c r="C12" s="8" t="s">
        <v>29</v>
      </c>
      <c r="D12" s="8" t="s">
        <v>30</v>
      </c>
      <c r="E12" s="8" t="s">
        <v>10</v>
      </c>
      <c r="F12" s="8" t="s">
        <v>26</v>
      </c>
      <c r="G12" s="5">
        <v>384920</v>
      </c>
      <c r="H12" s="5">
        <f>G12</f>
        <v>384920</v>
      </c>
      <c r="I12" s="5">
        <f>H12</f>
        <v>384920</v>
      </c>
    </row>
    <row r="13" spans="1:9">
      <c r="A13" s="5"/>
      <c r="B13" s="8"/>
      <c r="C13" s="8"/>
      <c r="D13" s="8"/>
      <c r="E13" s="8" t="s">
        <v>12</v>
      </c>
      <c r="F13" s="8" t="s">
        <v>28</v>
      </c>
      <c r="G13" s="17">
        <f>G12*0.302</f>
        <v>116245.84</v>
      </c>
      <c r="H13" s="17">
        <f t="shared" ref="H13:I29" si="1">G13</f>
        <v>116245.84</v>
      </c>
      <c r="I13" s="17">
        <f t="shared" si="1"/>
        <v>116245.84</v>
      </c>
    </row>
    <row r="14" spans="1:9" hidden="1">
      <c r="A14" s="18" t="s">
        <v>33</v>
      </c>
      <c r="B14" s="18"/>
      <c r="C14" s="18"/>
      <c r="D14" s="18"/>
      <c r="E14" s="8" t="s">
        <v>31</v>
      </c>
      <c r="F14" s="8" t="s">
        <v>32</v>
      </c>
      <c r="G14" s="5">
        <v>0</v>
      </c>
      <c r="H14" s="5">
        <f t="shared" si="1"/>
        <v>0</v>
      </c>
      <c r="I14" s="5">
        <f t="shared" si="1"/>
        <v>0</v>
      </c>
    </row>
    <row r="15" spans="1:9">
      <c r="A15" s="18" t="s">
        <v>45</v>
      </c>
      <c r="B15" s="18"/>
      <c r="C15" s="18"/>
      <c r="D15" s="18"/>
      <c r="E15" s="8" t="s">
        <v>31</v>
      </c>
      <c r="F15" s="8" t="s">
        <v>32</v>
      </c>
      <c r="G15" s="5">
        <v>252000</v>
      </c>
      <c r="H15" s="5">
        <f t="shared" si="1"/>
        <v>252000</v>
      </c>
      <c r="I15" s="5">
        <f t="shared" si="1"/>
        <v>252000</v>
      </c>
    </row>
    <row r="16" spans="1:9">
      <c r="A16" s="18" t="s">
        <v>72</v>
      </c>
      <c r="B16" s="18"/>
      <c r="C16" s="18"/>
      <c r="D16" s="18"/>
      <c r="E16" s="8" t="s">
        <v>31</v>
      </c>
      <c r="F16" s="8" t="s">
        <v>32</v>
      </c>
      <c r="G16" s="5">
        <v>15000</v>
      </c>
      <c r="H16" s="5">
        <v>15000</v>
      </c>
      <c r="I16" s="5">
        <f t="shared" si="1"/>
        <v>15000</v>
      </c>
    </row>
    <row r="17" spans="1:9">
      <c r="A17" s="18" t="s">
        <v>73</v>
      </c>
      <c r="B17" s="18"/>
      <c r="C17" s="18"/>
      <c r="D17" s="18"/>
      <c r="E17" s="8" t="s">
        <v>31</v>
      </c>
      <c r="F17" s="8" t="s">
        <v>32</v>
      </c>
      <c r="G17" s="5">
        <v>10000</v>
      </c>
      <c r="H17" s="5">
        <v>10000</v>
      </c>
      <c r="I17" s="5">
        <f t="shared" si="1"/>
        <v>10000</v>
      </c>
    </row>
    <row r="18" spans="1:9" hidden="1">
      <c r="A18" s="18" t="s">
        <v>16</v>
      </c>
      <c r="B18" s="18"/>
      <c r="C18" s="18"/>
      <c r="D18" s="18"/>
      <c r="E18" s="8" t="s">
        <v>31</v>
      </c>
      <c r="F18" s="8" t="s">
        <v>34</v>
      </c>
      <c r="G18" s="5">
        <v>0</v>
      </c>
      <c r="H18" s="5">
        <f t="shared" si="1"/>
        <v>0</v>
      </c>
      <c r="I18" s="5">
        <f t="shared" si="1"/>
        <v>0</v>
      </c>
    </row>
    <row r="19" spans="1:9">
      <c r="A19" s="18" t="s">
        <v>35</v>
      </c>
      <c r="B19" s="18"/>
      <c r="C19" s="18"/>
      <c r="D19" s="18"/>
      <c r="E19" s="8" t="s">
        <v>31</v>
      </c>
      <c r="F19" s="8" t="s">
        <v>36</v>
      </c>
      <c r="G19" s="5">
        <v>144000</v>
      </c>
      <c r="H19" s="5">
        <v>144000</v>
      </c>
      <c r="I19" s="5">
        <f t="shared" si="1"/>
        <v>144000</v>
      </c>
    </row>
    <row r="20" spans="1:9">
      <c r="A20" s="18" t="s">
        <v>37</v>
      </c>
      <c r="B20" s="18"/>
      <c r="C20" s="18"/>
      <c r="D20" s="18"/>
      <c r="E20" s="8" t="s">
        <v>31</v>
      </c>
      <c r="F20" s="8" t="s">
        <v>32</v>
      </c>
      <c r="G20" s="5">
        <v>10000</v>
      </c>
      <c r="H20" s="5">
        <f t="shared" si="1"/>
        <v>10000</v>
      </c>
      <c r="I20" s="5">
        <f t="shared" si="1"/>
        <v>10000</v>
      </c>
    </row>
    <row r="21" spans="1:9">
      <c r="A21" s="18" t="s">
        <v>38</v>
      </c>
      <c r="B21" s="18"/>
      <c r="C21" s="18"/>
      <c r="D21" s="18"/>
      <c r="E21" s="8" t="s">
        <v>31</v>
      </c>
      <c r="F21" s="8" t="s">
        <v>32</v>
      </c>
      <c r="G21" s="5">
        <v>20000</v>
      </c>
      <c r="H21" s="5">
        <f t="shared" si="1"/>
        <v>20000</v>
      </c>
      <c r="I21" s="5">
        <f t="shared" si="1"/>
        <v>20000</v>
      </c>
    </row>
    <row r="22" spans="1:9">
      <c r="A22" s="18" t="s">
        <v>17</v>
      </c>
      <c r="B22" s="18"/>
      <c r="C22" s="18"/>
      <c r="D22" s="18"/>
      <c r="E22" s="8" t="s">
        <v>31</v>
      </c>
      <c r="F22" s="8" t="s">
        <v>39</v>
      </c>
      <c r="G22" s="5">
        <v>36000</v>
      </c>
      <c r="H22" s="5">
        <f t="shared" si="1"/>
        <v>36000</v>
      </c>
      <c r="I22" s="5">
        <f t="shared" si="1"/>
        <v>36000</v>
      </c>
    </row>
    <row r="23" spans="1:9">
      <c r="A23" s="18" t="s">
        <v>18</v>
      </c>
      <c r="B23" s="18"/>
      <c r="C23" s="18"/>
      <c r="D23" s="18"/>
      <c r="E23" s="8" t="s">
        <v>31</v>
      </c>
      <c r="F23" s="8" t="s">
        <v>39</v>
      </c>
      <c r="G23" s="5">
        <v>25000</v>
      </c>
      <c r="H23" s="5">
        <f t="shared" si="1"/>
        <v>25000</v>
      </c>
      <c r="I23" s="5">
        <f t="shared" si="1"/>
        <v>25000</v>
      </c>
    </row>
    <row r="24" spans="1:9">
      <c r="A24" s="18" t="s">
        <v>19</v>
      </c>
      <c r="B24" s="18"/>
      <c r="C24" s="18"/>
      <c r="D24" s="18"/>
      <c r="E24" s="8" t="s">
        <v>31</v>
      </c>
      <c r="F24" s="8" t="s">
        <v>34</v>
      </c>
      <c r="G24" s="5">
        <v>20000</v>
      </c>
      <c r="H24" s="5">
        <v>5000</v>
      </c>
      <c r="I24" s="5">
        <f t="shared" si="1"/>
        <v>5000</v>
      </c>
    </row>
    <row r="25" spans="1:9" hidden="1">
      <c r="A25" s="18" t="s">
        <v>20</v>
      </c>
      <c r="B25" s="18"/>
      <c r="C25" s="18"/>
      <c r="D25" s="18"/>
      <c r="E25" s="8" t="s">
        <v>31</v>
      </c>
      <c r="F25" s="8" t="s">
        <v>40</v>
      </c>
      <c r="G25" s="5">
        <v>0</v>
      </c>
      <c r="H25" s="5">
        <f t="shared" si="1"/>
        <v>0</v>
      </c>
      <c r="I25" s="5">
        <f t="shared" si="1"/>
        <v>0</v>
      </c>
    </row>
    <row r="26" spans="1:9" hidden="1">
      <c r="A26" s="18" t="s">
        <v>46</v>
      </c>
      <c r="B26" s="18"/>
      <c r="C26" s="18"/>
      <c r="D26" s="18"/>
      <c r="E26" s="8" t="s">
        <v>31</v>
      </c>
      <c r="F26" s="8" t="s">
        <v>34</v>
      </c>
      <c r="G26" s="5">
        <v>0</v>
      </c>
      <c r="H26" s="5">
        <f t="shared" si="1"/>
        <v>0</v>
      </c>
      <c r="I26" s="5">
        <f t="shared" si="1"/>
        <v>0</v>
      </c>
    </row>
    <row r="27" spans="1:9">
      <c r="A27" s="18" t="s">
        <v>41</v>
      </c>
      <c r="B27" s="18"/>
      <c r="C27" s="18"/>
      <c r="D27" s="18"/>
      <c r="E27" s="8" t="s">
        <v>31</v>
      </c>
      <c r="F27" s="8" t="s">
        <v>34</v>
      </c>
      <c r="G27" s="5">
        <v>60000</v>
      </c>
      <c r="H27" s="5">
        <v>30095.54</v>
      </c>
      <c r="I27" s="5">
        <f t="shared" si="1"/>
        <v>30095.54</v>
      </c>
    </row>
    <row r="28" spans="1:9">
      <c r="A28" s="11"/>
      <c r="B28" s="19" t="s">
        <v>44</v>
      </c>
      <c r="C28" s="19"/>
      <c r="D28" s="19"/>
      <c r="E28" s="8" t="s">
        <v>31</v>
      </c>
      <c r="F28" s="8"/>
      <c r="G28" s="13">
        <f>SUM(G14:G27)</f>
        <v>592000</v>
      </c>
      <c r="H28" s="13">
        <f t="shared" ref="H28:I28" si="2">SUM(H14:H27)</f>
        <v>547095.54</v>
      </c>
      <c r="I28" s="13">
        <f t="shared" si="2"/>
        <v>547095.54</v>
      </c>
    </row>
    <row r="29" spans="1:9">
      <c r="A29" s="18" t="s">
        <v>21</v>
      </c>
      <c r="B29" s="18"/>
      <c r="C29" s="18"/>
      <c r="D29" s="18"/>
      <c r="E29" s="8" t="s">
        <v>42</v>
      </c>
      <c r="F29" s="8" t="s">
        <v>43</v>
      </c>
      <c r="G29" s="5">
        <v>144000</v>
      </c>
      <c r="H29" s="5">
        <f t="shared" si="1"/>
        <v>144000</v>
      </c>
      <c r="I29" s="5">
        <f t="shared" si="1"/>
        <v>144000</v>
      </c>
    </row>
    <row r="30" spans="1:9">
      <c r="A30" s="9" t="s">
        <v>14</v>
      </c>
      <c r="B30" s="10" t="s">
        <v>5</v>
      </c>
      <c r="C30" s="10" t="s">
        <v>29</v>
      </c>
      <c r="D30" s="10" t="s">
        <v>30</v>
      </c>
      <c r="E30" s="20"/>
      <c r="F30" s="20"/>
      <c r="G30" s="13">
        <f>G12+G13+G28+G29</f>
        <v>1237165.8399999999</v>
      </c>
      <c r="H30" s="13">
        <f t="shared" ref="H30:I30" si="3">H12+H13+H28+H29</f>
        <v>1192261.3799999999</v>
      </c>
      <c r="I30" s="13">
        <f t="shared" si="3"/>
        <v>1192261.3799999999</v>
      </c>
    </row>
    <row r="31" spans="1:9">
      <c r="A31" s="21"/>
      <c r="B31" s="22"/>
      <c r="C31" s="22"/>
      <c r="D31" s="22"/>
      <c r="E31" s="22"/>
      <c r="F31" s="22"/>
      <c r="G31" s="22"/>
      <c r="H31" s="22"/>
      <c r="I31" s="23"/>
    </row>
    <row r="32" spans="1:9">
      <c r="A32" s="9" t="s">
        <v>47</v>
      </c>
      <c r="B32" s="10" t="s">
        <v>5</v>
      </c>
      <c r="C32" s="10" t="s">
        <v>48</v>
      </c>
      <c r="D32" s="10" t="s">
        <v>49</v>
      </c>
      <c r="E32" s="10" t="s">
        <v>50</v>
      </c>
      <c r="F32" s="10" t="s">
        <v>51</v>
      </c>
      <c r="G32" s="9">
        <v>186804</v>
      </c>
      <c r="H32" s="9">
        <f>G32</f>
        <v>186804</v>
      </c>
      <c r="I32" s="9">
        <f>G32</f>
        <v>186804</v>
      </c>
    </row>
    <row r="33" spans="1:9">
      <c r="A33" s="21"/>
      <c r="B33" s="22"/>
      <c r="C33" s="22"/>
      <c r="D33" s="22"/>
      <c r="E33" s="22"/>
      <c r="F33" s="22"/>
      <c r="G33" s="22"/>
      <c r="H33" s="22"/>
      <c r="I33" s="23"/>
    </row>
    <row r="34" spans="1:9">
      <c r="A34" s="5" t="s">
        <v>22</v>
      </c>
      <c r="B34" s="8" t="s">
        <v>5</v>
      </c>
      <c r="C34" s="8" t="s">
        <v>52</v>
      </c>
      <c r="D34" s="8" t="s">
        <v>53</v>
      </c>
      <c r="E34" s="8" t="s">
        <v>10</v>
      </c>
      <c r="F34" s="8" t="s">
        <v>26</v>
      </c>
      <c r="G34" s="12">
        <v>83400</v>
      </c>
      <c r="H34" s="12">
        <v>87600</v>
      </c>
      <c r="I34" s="12">
        <v>91000</v>
      </c>
    </row>
    <row r="35" spans="1:9">
      <c r="A35" s="5"/>
      <c r="B35" s="8"/>
      <c r="C35" s="8"/>
      <c r="D35" s="8"/>
      <c r="E35" s="8" t="s">
        <v>12</v>
      </c>
      <c r="F35" s="8" t="s">
        <v>28</v>
      </c>
      <c r="G35" s="12">
        <v>25000</v>
      </c>
      <c r="H35" s="12">
        <v>26000</v>
      </c>
      <c r="I35" s="12">
        <v>27000</v>
      </c>
    </row>
    <row r="36" spans="1:9">
      <c r="A36" s="5"/>
      <c r="B36" s="8"/>
      <c r="C36" s="8"/>
      <c r="D36" s="8"/>
      <c r="E36" s="8" t="s">
        <v>31</v>
      </c>
      <c r="F36" s="8" t="s">
        <v>34</v>
      </c>
      <c r="G36" s="12">
        <v>14000</v>
      </c>
      <c r="H36" s="12">
        <f>G36</f>
        <v>14000</v>
      </c>
      <c r="I36" s="12">
        <f>G36</f>
        <v>14000</v>
      </c>
    </row>
    <row r="37" spans="1:9">
      <c r="A37" s="9" t="s">
        <v>14</v>
      </c>
      <c r="B37" s="10" t="s">
        <v>5</v>
      </c>
      <c r="C37" s="10" t="s">
        <v>52</v>
      </c>
      <c r="D37" s="10" t="s">
        <v>53</v>
      </c>
      <c r="E37" s="20"/>
      <c r="F37" s="20"/>
      <c r="G37" s="13">
        <f>SUM(G34:G36)</f>
        <v>122400</v>
      </c>
      <c r="H37" s="13">
        <f>SUM(H34:H36)</f>
        <v>127600</v>
      </c>
      <c r="I37" s="13">
        <f>SUM(I34:I36)</f>
        <v>132000</v>
      </c>
    </row>
    <row r="38" spans="1:9">
      <c r="A38" s="21"/>
      <c r="B38" s="22"/>
      <c r="C38" s="22"/>
      <c r="D38" s="22"/>
      <c r="E38" s="22"/>
      <c r="F38" s="22"/>
      <c r="G38" s="22"/>
      <c r="H38" s="22"/>
      <c r="I38" s="23"/>
    </row>
    <row r="39" spans="1:9" hidden="1">
      <c r="A39" s="9" t="s">
        <v>61</v>
      </c>
      <c r="B39" s="10" t="s">
        <v>5</v>
      </c>
      <c r="C39" s="10" t="s">
        <v>62</v>
      </c>
      <c r="D39" s="10" t="s">
        <v>63</v>
      </c>
      <c r="E39" s="10" t="s">
        <v>31</v>
      </c>
      <c r="F39" s="10" t="s">
        <v>58</v>
      </c>
      <c r="G39" s="14">
        <v>0</v>
      </c>
      <c r="H39" s="9">
        <v>0</v>
      </c>
      <c r="I39" s="9">
        <v>0</v>
      </c>
    </row>
    <row r="40" spans="1:9">
      <c r="A40" s="21"/>
      <c r="B40" s="22"/>
      <c r="C40" s="22"/>
      <c r="D40" s="22"/>
      <c r="E40" s="22"/>
      <c r="F40" s="22"/>
      <c r="G40" s="22"/>
      <c r="H40" s="22"/>
      <c r="I40" s="23"/>
    </row>
    <row r="41" spans="1:9">
      <c r="A41" s="5" t="s">
        <v>54</v>
      </c>
      <c r="B41" s="8" t="s">
        <v>5</v>
      </c>
      <c r="C41" s="8" t="s">
        <v>55</v>
      </c>
      <c r="D41" s="8" t="s">
        <v>56</v>
      </c>
      <c r="E41" s="8" t="s">
        <v>31</v>
      </c>
      <c r="F41" s="8"/>
      <c r="G41" s="5"/>
      <c r="H41" s="5"/>
      <c r="I41" s="5"/>
    </row>
    <row r="42" spans="1:9">
      <c r="A42" s="18" t="s">
        <v>59</v>
      </c>
      <c r="B42" s="18"/>
      <c r="C42" s="18"/>
      <c r="D42" s="18"/>
      <c r="E42" s="8" t="s">
        <v>31</v>
      </c>
      <c r="F42" s="8" t="s">
        <v>32</v>
      </c>
      <c r="G42" s="5">
        <v>144000</v>
      </c>
      <c r="H42" s="5"/>
      <c r="I42" s="5">
        <f>H42</f>
        <v>0</v>
      </c>
    </row>
    <row r="43" spans="1:9">
      <c r="A43" s="18" t="s">
        <v>54</v>
      </c>
      <c r="B43" s="18"/>
      <c r="C43" s="18"/>
      <c r="D43" s="18"/>
      <c r="E43" s="8" t="s">
        <v>31</v>
      </c>
      <c r="F43" s="8" t="s">
        <v>58</v>
      </c>
      <c r="G43" s="5">
        <f>159095.54+507530</f>
        <v>666625.54</v>
      </c>
      <c r="H43" s="5">
        <v>507530</v>
      </c>
      <c r="I43" s="5">
        <f t="shared" ref="H43:I48" si="4">H43</f>
        <v>507530</v>
      </c>
    </row>
    <row r="44" spans="1:9">
      <c r="A44" s="18" t="s">
        <v>23</v>
      </c>
      <c r="B44" s="18"/>
      <c r="C44" s="18"/>
      <c r="D44" s="18"/>
      <c r="E44" s="8" t="s">
        <v>31</v>
      </c>
      <c r="F44" s="8" t="s">
        <v>32</v>
      </c>
      <c r="G44" s="5">
        <v>95000</v>
      </c>
      <c r="H44" s="5"/>
      <c r="I44" s="5">
        <f t="shared" si="4"/>
        <v>0</v>
      </c>
    </row>
    <row r="45" spans="1:9">
      <c r="A45" s="18" t="s">
        <v>74</v>
      </c>
      <c r="B45" s="18"/>
      <c r="C45" s="18"/>
      <c r="D45" s="18"/>
      <c r="E45" s="8" t="s">
        <v>31</v>
      </c>
      <c r="F45" s="8" t="s">
        <v>32</v>
      </c>
      <c r="G45" s="5">
        <v>70000</v>
      </c>
      <c r="H45" s="5"/>
      <c r="I45" s="5">
        <f t="shared" si="4"/>
        <v>0</v>
      </c>
    </row>
    <row r="46" spans="1:9">
      <c r="A46" s="18" t="s">
        <v>75</v>
      </c>
      <c r="B46" s="18"/>
      <c r="C46" s="18"/>
      <c r="D46" s="18"/>
      <c r="E46" s="8" t="s">
        <v>31</v>
      </c>
      <c r="F46" s="8" t="s">
        <v>32</v>
      </c>
      <c r="G46" s="5">
        <v>50000</v>
      </c>
      <c r="H46" s="5"/>
      <c r="I46" s="5">
        <f t="shared" si="4"/>
        <v>0</v>
      </c>
    </row>
    <row r="47" spans="1:9">
      <c r="A47" s="18"/>
      <c r="B47" s="18"/>
      <c r="C47" s="18"/>
      <c r="D47" s="18"/>
      <c r="E47" s="8" t="s">
        <v>31</v>
      </c>
      <c r="F47" s="8" t="s">
        <v>32</v>
      </c>
      <c r="G47" s="5">
        <v>0</v>
      </c>
      <c r="H47" s="5">
        <f t="shared" si="4"/>
        <v>0</v>
      </c>
      <c r="I47" s="5">
        <f t="shared" si="4"/>
        <v>0</v>
      </c>
    </row>
    <row r="48" spans="1:9">
      <c r="A48" s="18"/>
      <c r="B48" s="18"/>
      <c r="C48" s="18"/>
      <c r="D48" s="18"/>
      <c r="E48" s="8" t="s">
        <v>31</v>
      </c>
      <c r="F48" s="8" t="s">
        <v>32</v>
      </c>
      <c r="G48" s="5">
        <v>0</v>
      </c>
      <c r="H48" s="5">
        <f t="shared" si="4"/>
        <v>0</v>
      </c>
      <c r="I48" s="5">
        <f t="shared" si="4"/>
        <v>0</v>
      </c>
    </row>
    <row r="49" spans="1:11">
      <c r="A49" s="9" t="s">
        <v>14</v>
      </c>
      <c r="B49" s="10" t="s">
        <v>5</v>
      </c>
      <c r="C49" s="10" t="s">
        <v>55</v>
      </c>
      <c r="D49" s="10" t="s">
        <v>56</v>
      </c>
      <c r="E49" s="10" t="s">
        <v>31</v>
      </c>
      <c r="F49" s="10"/>
      <c r="G49" s="9">
        <f>SUM(G42:G48)</f>
        <v>1025625.54</v>
      </c>
      <c r="H49" s="9">
        <f>SUM(H42:H48)</f>
        <v>507530</v>
      </c>
      <c r="I49" s="9">
        <f>SUM(I42:I48)</f>
        <v>507530</v>
      </c>
    </row>
    <row r="50" spans="1:11">
      <c r="A50" s="21"/>
      <c r="B50" s="22"/>
      <c r="C50" s="22"/>
      <c r="D50" s="22"/>
      <c r="E50" s="22"/>
      <c r="F50" s="22"/>
      <c r="G50" s="22"/>
      <c r="H50" s="22"/>
      <c r="I50" s="23"/>
    </row>
    <row r="51" spans="1:11">
      <c r="A51" s="9" t="s">
        <v>65</v>
      </c>
      <c r="B51" s="10" t="s">
        <v>5</v>
      </c>
      <c r="C51" s="10" t="s">
        <v>66</v>
      </c>
      <c r="D51" s="10" t="s">
        <v>67</v>
      </c>
      <c r="E51" s="10" t="s">
        <v>31</v>
      </c>
      <c r="F51" s="10"/>
      <c r="G51" s="9">
        <v>50000</v>
      </c>
      <c r="H51" s="9">
        <f>G51</f>
        <v>50000</v>
      </c>
      <c r="I51" s="9">
        <f>H51</f>
        <v>50000</v>
      </c>
    </row>
    <row r="52" spans="1:11">
      <c r="A52" s="21"/>
      <c r="B52" s="22"/>
      <c r="C52" s="22"/>
      <c r="D52" s="22"/>
      <c r="E52" s="22"/>
      <c r="F52" s="22"/>
      <c r="G52" s="22"/>
      <c r="H52" s="22"/>
      <c r="I52" s="23"/>
    </row>
    <row r="53" spans="1:11">
      <c r="A53" s="24" t="s">
        <v>68</v>
      </c>
      <c r="B53" s="24"/>
      <c r="C53" s="24"/>
      <c r="D53" s="24"/>
      <c r="E53" s="24"/>
      <c r="F53" s="24"/>
      <c r="G53" s="15">
        <f>G10+G30+G32+G37+G39+G49+G51</f>
        <v>3122900.0039999997</v>
      </c>
      <c r="H53" s="15">
        <f>H10+H30+H32+H37+H39+H49+H51</f>
        <v>2565100.0039999997</v>
      </c>
      <c r="I53" s="15">
        <f>I10+I30+I32+I37+I39+I49+I51</f>
        <v>2569500.0039999997</v>
      </c>
      <c r="K53" s="3"/>
    </row>
    <row r="54" spans="1:11">
      <c r="B54" s="2"/>
      <c r="C54" s="2"/>
      <c r="D54" s="2"/>
      <c r="E54" s="2"/>
      <c r="F54" s="2"/>
      <c r="K54" s="4"/>
    </row>
    <row r="55" spans="1:11">
      <c r="B55" s="2"/>
      <c r="C55" s="2"/>
      <c r="D55" s="2"/>
      <c r="E55" s="2"/>
      <c r="F55" s="2"/>
    </row>
    <row r="56" spans="1:11">
      <c r="B56" s="1"/>
      <c r="C56" s="1"/>
      <c r="D56" s="1"/>
      <c r="E56" s="1"/>
      <c r="F56" s="1"/>
    </row>
    <row r="57" spans="1:11">
      <c r="B57" s="1"/>
      <c r="C57" s="1"/>
      <c r="D57" s="1"/>
      <c r="E57" s="1"/>
      <c r="F57" s="1"/>
      <c r="G57" s="4"/>
    </row>
    <row r="58" spans="1:11">
      <c r="B58" s="1"/>
      <c r="C58" s="1"/>
      <c r="D58" s="1"/>
      <c r="E58" s="1"/>
      <c r="F58" s="1"/>
    </row>
    <row r="59" spans="1:11">
      <c r="B59" s="1"/>
      <c r="C59" s="1"/>
      <c r="D59" s="1"/>
      <c r="E59" s="1"/>
      <c r="F59" s="1"/>
    </row>
    <row r="60" spans="1:11">
      <c r="B60" s="1"/>
      <c r="C60" s="1"/>
      <c r="D60" s="1"/>
      <c r="E60" s="1"/>
      <c r="F60" s="1"/>
    </row>
    <row r="61" spans="1:11">
      <c r="B61" s="1"/>
      <c r="C61" s="1"/>
      <c r="D61" s="1"/>
      <c r="E61" s="1"/>
      <c r="F61" s="1"/>
    </row>
    <row r="62" spans="1:11">
      <c r="B62" s="1"/>
      <c r="C62" s="1"/>
      <c r="D62" s="1"/>
      <c r="E62" s="1"/>
      <c r="F62" s="1"/>
    </row>
    <row r="63" spans="1:11">
      <c r="B63" s="1"/>
      <c r="C63" s="1"/>
      <c r="D63" s="1"/>
      <c r="E63" s="1"/>
      <c r="F63" s="1"/>
    </row>
  </sheetData>
  <mergeCells count="37">
    <mergeCell ref="A53:F53"/>
    <mergeCell ref="E1:I2"/>
    <mergeCell ref="A4:I4"/>
    <mergeCell ref="A25:D25"/>
    <mergeCell ref="A27:D27"/>
    <mergeCell ref="A11:I11"/>
    <mergeCell ref="A14:D14"/>
    <mergeCell ref="A18:D18"/>
    <mergeCell ref="A19:D19"/>
    <mergeCell ref="A20:D20"/>
    <mergeCell ref="A5:I5"/>
    <mergeCell ref="A52:I52"/>
    <mergeCell ref="A45:D45"/>
    <mergeCell ref="A46:D46"/>
    <mergeCell ref="A47:D47"/>
    <mergeCell ref="A48:D48"/>
    <mergeCell ref="A31:I31"/>
    <mergeCell ref="A33:I33"/>
    <mergeCell ref="A38:I38"/>
    <mergeCell ref="A40:I40"/>
    <mergeCell ref="A50:I50"/>
    <mergeCell ref="E37:F37"/>
    <mergeCell ref="A42:D42"/>
    <mergeCell ref="A43:D43"/>
    <mergeCell ref="A44:D44"/>
    <mergeCell ref="A29:D29"/>
    <mergeCell ref="B28:D28"/>
    <mergeCell ref="E10:F10"/>
    <mergeCell ref="E30:F30"/>
    <mergeCell ref="A26:D26"/>
    <mergeCell ref="A15:D15"/>
    <mergeCell ref="A21:D21"/>
    <mergeCell ref="A22:D22"/>
    <mergeCell ref="A23:D23"/>
    <mergeCell ref="A24:D24"/>
    <mergeCell ref="A16:D16"/>
    <mergeCell ref="A17:D17"/>
  </mergeCells>
  <phoneticPr fontId="5" type="noConversion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Normal="100" workbookViewId="0">
      <pane xSplit="9" ySplit="5" topLeftCell="K6" activePane="bottomRight" state="frozen"/>
      <selection pane="topRight" activeCell="J1" sqref="J1"/>
      <selection pane="bottomLeft" activeCell="A6" sqref="A6"/>
      <selection pane="bottomRight" activeCell="N37" sqref="N37"/>
    </sheetView>
  </sheetViews>
  <sheetFormatPr defaultRowHeight="15"/>
  <cols>
    <col min="1" max="1" width="15.85546875" customWidth="1"/>
    <col min="3" max="3" width="10.85546875" customWidth="1"/>
    <col min="4" max="4" width="10.7109375" customWidth="1"/>
    <col min="7" max="7" width="14.28515625" customWidth="1"/>
    <col min="8" max="8" width="12.7109375" customWidth="1"/>
    <col min="9" max="9" width="11.140625" customWidth="1"/>
    <col min="11" max="11" width="10.5703125" bestFit="1" customWidth="1"/>
  </cols>
  <sheetData>
    <row r="1" spans="1:9" ht="15" customHeight="1">
      <c r="E1" s="25" t="s">
        <v>83</v>
      </c>
      <c r="F1" s="25"/>
      <c r="G1" s="25"/>
      <c r="H1" s="25"/>
      <c r="I1" s="25"/>
    </row>
    <row r="2" spans="1:9" ht="64.5" customHeight="1">
      <c r="E2" s="25"/>
      <c r="F2" s="25"/>
      <c r="G2" s="25"/>
      <c r="H2" s="25"/>
      <c r="I2" s="25"/>
    </row>
    <row r="4" spans="1:9" ht="62.25" customHeight="1">
      <c r="A4" s="26" t="s">
        <v>78</v>
      </c>
      <c r="B4" s="26"/>
      <c r="C4" s="26"/>
      <c r="D4" s="26"/>
      <c r="E4" s="26"/>
      <c r="F4" s="26"/>
      <c r="G4" s="26"/>
      <c r="H4" s="26"/>
      <c r="I4" s="26"/>
    </row>
    <row r="5" spans="1:9">
      <c r="A5" s="28"/>
      <c r="B5" s="29"/>
      <c r="C5" s="29"/>
      <c r="D5" s="29"/>
      <c r="E5" s="29"/>
      <c r="F5" s="29"/>
      <c r="G5" s="29"/>
      <c r="H5" s="29"/>
      <c r="I5" s="30"/>
    </row>
    <row r="6" spans="1:9" ht="45">
      <c r="A6" s="6" t="s">
        <v>8</v>
      </c>
      <c r="B6" s="6" t="s">
        <v>4</v>
      </c>
      <c r="C6" s="7" t="s">
        <v>9</v>
      </c>
      <c r="D6" s="7" t="s">
        <v>3</v>
      </c>
      <c r="E6" s="7" t="s">
        <v>2</v>
      </c>
      <c r="F6" s="6" t="s">
        <v>1</v>
      </c>
      <c r="G6" s="7" t="s">
        <v>79</v>
      </c>
      <c r="H6" s="7" t="s">
        <v>77</v>
      </c>
      <c r="I6" s="7" t="s">
        <v>76</v>
      </c>
    </row>
    <row r="7" spans="1:9" hidden="1">
      <c r="A7" s="5" t="s">
        <v>13</v>
      </c>
      <c r="B7" s="8" t="s">
        <v>5</v>
      </c>
      <c r="C7" s="8" t="s">
        <v>6</v>
      </c>
      <c r="D7" s="8" t="s">
        <v>7</v>
      </c>
      <c r="E7" s="8" t="s">
        <v>10</v>
      </c>
      <c r="F7" s="8" t="s">
        <v>26</v>
      </c>
      <c r="G7" s="5"/>
      <c r="H7" s="5">
        <f>G7</f>
        <v>0</v>
      </c>
      <c r="I7" s="5">
        <f>H7</f>
        <v>0</v>
      </c>
    </row>
    <row r="8" spans="1:9" hidden="1">
      <c r="A8" s="5"/>
      <c r="B8" s="8"/>
      <c r="C8" s="8"/>
      <c r="D8" s="8"/>
      <c r="E8" s="8" t="s">
        <v>11</v>
      </c>
      <c r="F8" s="8" t="s">
        <v>27</v>
      </c>
      <c r="G8" s="5"/>
      <c r="H8" s="5">
        <f t="shared" ref="H8:I10" si="0">G8</f>
        <v>0</v>
      </c>
      <c r="I8" s="5">
        <f t="shared" si="0"/>
        <v>0</v>
      </c>
    </row>
    <row r="9" spans="1:9" hidden="1">
      <c r="A9" s="5"/>
      <c r="B9" s="8"/>
      <c r="C9" s="8"/>
      <c r="D9" s="8"/>
      <c r="E9" s="8" t="s">
        <v>12</v>
      </c>
      <c r="F9" s="8" t="s">
        <v>28</v>
      </c>
      <c r="G9" s="5">
        <f>G7*30.2%</f>
        <v>0</v>
      </c>
      <c r="H9" s="5">
        <f t="shared" si="0"/>
        <v>0</v>
      </c>
      <c r="I9" s="5">
        <f t="shared" si="0"/>
        <v>0</v>
      </c>
    </row>
    <row r="10" spans="1:9" hidden="1">
      <c r="A10" s="9" t="s">
        <v>14</v>
      </c>
      <c r="B10" s="10" t="s">
        <v>5</v>
      </c>
      <c r="C10" s="10" t="s">
        <v>6</v>
      </c>
      <c r="D10" s="10" t="s">
        <v>7</v>
      </c>
      <c r="E10" s="20"/>
      <c r="F10" s="20"/>
      <c r="G10" s="9">
        <f>G7+G8+G9</f>
        <v>0</v>
      </c>
      <c r="H10" s="9">
        <f t="shared" si="0"/>
        <v>0</v>
      </c>
      <c r="I10" s="9">
        <f t="shared" si="0"/>
        <v>0</v>
      </c>
    </row>
    <row r="11" spans="1:9" hidden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idden="1">
      <c r="A12" s="5" t="s">
        <v>15</v>
      </c>
      <c r="B12" s="8" t="s">
        <v>5</v>
      </c>
      <c r="C12" s="8" t="s">
        <v>29</v>
      </c>
      <c r="D12" s="8" t="s">
        <v>30</v>
      </c>
      <c r="E12" s="8" t="s">
        <v>10</v>
      </c>
      <c r="F12" s="8" t="s">
        <v>26</v>
      </c>
      <c r="G12" s="5"/>
      <c r="H12" s="5">
        <f>G12</f>
        <v>0</v>
      </c>
      <c r="I12" s="5">
        <f>H12</f>
        <v>0</v>
      </c>
    </row>
    <row r="13" spans="1:9" hidden="1">
      <c r="A13" s="5"/>
      <c r="B13" s="8"/>
      <c r="C13" s="8"/>
      <c r="D13" s="8"/>
      <c r="E13" s="8" t="s">
        <v>12</v>
      </c>
      <c r="F13" s="8" t="s">
        <v>28</v>
      </c>
      <c r="G13" s="5"/>
      <c r="H13" s="5">
        <f t="shared" ref="H13:I28" si="1">G13</f>
        <v>0</v>
      </c>
      <c r="I13" s="5">
        <f t="shared" si="1"/>
        <v>0</v>
      </c>
    </row>
    <row r="14" spans="1:9" hidden="1">
      <c r="A14" s="18" t="s">
        <v>33</v>
      </c>
      <c r="B14" s="18"/>
      <c r="C14" s="18"/>
      <c r="D14" s="18"/>
      <c r="E14" s="8" t="s">
        <v>31</v>
      </c>
      <c r="F14" s="8" t="s">
        <v>32</v>
      </c>
      <c r="G14" s="5"/>
      <c r="H14" s="5">
        <f t="shared" si="1"/>
        <v>0</v>
      </c>
      <c r="I14" s="5">
        <f t="shared" si="1"/>
        <v>0</v>
      </c>
    </row>
    <row r="15" spans="1:9" hidden="1">
      <c r="A15" s="18" t="s">
        <v>45</v>
      </c>
      <c r="B15" s="18"/>
      <c r="C15" s="18"/>
      <c r="D15" s="18"/>
      <c r="E15" s="8" t="s">
        <v>31</v>
      </c>
      <c r="F15" s="8" t="s">
        <v>32</v>
      </c>
      <c r="G15" s="5"/>
      <c r="H15" s="5">
        <f t="shared" si="1"/>
        <v>0</v>
      </c>
      <c r="I15" s="5">
        <f t="shared" si="1"/>
        <v>0</v>
      </c>
    </row>
    <row r="16" spans="1:9" hidden="1">
      <c r="A16" s="18" t="s">
        <v>16</v>
      </c>
      <c r="B16" s="18"/>
      <c r="C16" s="18"/>
      <c r="D16" s="18"/>
      <c r="E16" s="8" t="s">
        <v>31</v>
      </c>
      <c r="F16" s="8" t="s">
        <v>34</v>
      </c>
      <c r="G16" s="5"/>
      <c r="H16" s="5">
        <f t="shared" si="1"/>
        <v>0</v>
      </c>
      <c r="I16" s="5">
        <f t="shared" si="1"/>
        <v>0</v>
      </c>
    </row>
    <row r="17" spans="1:9" hidden="1">
      <c r="A17" s="18" t="s">
        <v>35</v>
      </c>
      <c r="B17" s="18"/>
      <c r="C17" s="18"/>
      <c r="D17" s="18"/>
      <c r="E17" s="8" t="s">
        <v>31</v>
      </c>
      <c r="F17" s="8" t="s">
        <v>36</v>
      </c>
      <c r="G17" s="5"/>
      <c r="H17" s="5">
        <f t="shared" si="1"/>
        <v>0</v>
      </c>
      <c r="I17" s="5">
        <f t="shared" si="1"/>
        <v>0</v>
      </c>
    </row>
    <row r="18" spans="1:9" hidden="1">
      <c r="A18" s="18" t="s">
        <v>37</v>
      </c>
      <c r="B18" s="18"/>
      <c r="C18" s="18"/>
      <c r="D18" s="18"/>
      <c r="E18" s="8" t="s">
        <v>31</v>
      </c>
      <c r="F18" s="8" t="s">
        <v>32</v>
      </c>
      <c r="G18" s="5"/>
      <c r="H18" s="5">
        <f t="shared" si="1"/>
        <v>0</v>
      </c>
      <c r="I18" s="5">
        <f t="shared" si="1"/>
        <v>0</v>
      </c>
    </row>
    <row r="19" spans="1:9" hidden="1">
      <c r="A19" s="18" t="s">
        <v>38</v>
      </c>
      <c r="B19" s="18"/>
      <c r="C19" s="18"/>
      <c r="D19" s="18"/>
      <c r="E19" s="8" t="s">
        <v>31</v>
      </c>
      <c r="F19" s="8" t="s">
        <v>32</v>
      </c>
      <c r="G19" s="5"/>
      <c r="H19" s="5">
        <f t="shared" si="1"/>
        <v>0</v>
      </c>
      <c r="I19" s="5">
        <f t="shared" si="1"/>
        <v>0</v>
      </c>
    </row>
    <row r="20" spans="1:9" hidden="1">
      <c r="A20" s="18" t="s">
        <v>17</v>
      </c>
      <c r="B20" s="18"/>
      <c r="C20" s="18"/>
      <c r="D20" s="18"/>
      <c r="E20" s="8" t="s">
        <v>31</v>
      </c>
      <c r="F20" s="8" t="s">
        <v>39</v>
      </c>
      <c r="G20" s="5"/>
      <c r="H20" s="5">
        <f t="shared" si="1"/>
        <v>0</v>
      </c>
      <c r="I20" s="5">
        <f t="shared" si="1"/>
        <v>0</v>
      </c>
    </row>
    <row r="21" spans="1:9" hidden="1">
      <c r="A21" s="18" t="s">
        <v>18</v>
      </c>
      <c r="B21" s="18"/>
      <c r="C21" s="18"/>
      <c r="D21" s="18"/>
      <c r="E21" s="8" t="s">
        <v>31</v>
      </c>
      <c r="F21" s="8" t="s">
        <v>39</v>
      </c>
      <c r="G21" s="5"/>
      <c r="H21" s="5">
        <f t="shared" si="1"/>
        <v>0</v>
      </c>
      <c r="I21" s="5">
        <f t="shared" si="1"/>
        <v>0</v>
      </c>
    </row>
    <row r="22" spans="1:9" hidden="1">
      <c r="A22" s="18" t="s">
        <v>19</v>
      </c>
      <c r="B22" s="18"/>
      <c r="C22" s="18"/>
      <c r="D22" s="18"/>
      <c r="E22" s="8" t="s">
        <v>31</v>
      </c>
      <c r="F22" s="8" t="s">
        <v>34</v>
      </c>
      <c r="G22" s="5"/>
      <c r="H22" s="5">
        <f t="shared" si="1"/>
        <v>0</v>
      </c>
      <c r="I22" s="5">
        <f t="shared" si="1"/>
        <v>0</v>
      </c>
    </row>
    <row r="23" spans="1:9" hidden="1">
      <c r="A23" s="18" t="s">
        <v>20</v>
      </c>
      <c r="B23" s="18"/>
      <c r="C23" s="18"/>
      <c r="D23" s="18"/>
      <c r="E23" s="8" t="s">
        <v>31</v>
      </c>
      <c r="F23" s="8" t="s">
        <v>40</v>
      </c>
      <c r="G23" s="5"/>
      <c r="H23" s="5">
        <f t="shared" si="1"/>
        <v>0</v>
      </c>
      <c r="I23" s="5">
        <f t="shared" si="1"/>
        <v>0</v>
      </c>
    </row>
    <row r="24" spans="1:9" hidden="1">
      <c r="A24" s="18" t="s">
        <v>46</v>
      </c>
      <c r="B24" s="18"/>
      <c r="C24" s="18"/>
      <c r="D24" s="18"/>
      <c r="E24" s="8" t="s">
        <v>31</v>
      </c>
      <c r="F24" s="8" t="s">
        <v>34</v>
      </c>
      <c r="G24" s="5"/>
      <c r="H24" s="5">
        <f t="shared" si="1"/>
        <v>0</v>
      </c>
      <c r="I24" s="5">
        <f t="shared" si="1"/>
        <v>0</v>
      </c>
    </row>
    <row r="25" spans="1:9" hidden="1">
      <c r="A25" s="18" t="s">
        <v>41</v>
      </c>
      <c r="B25" s="18"/>
      <c r="C25" s="18"/>
      <c r="D25" s="18"/>
      <c r="E25" s="8" t="s">
        <v>31</v>
      </c>
      <c r="F25" s="8" t="s">
        <v>34</v>
      </c>
      <c r="G25" s="5"/>
      <c r="H25" s="5">
        <f t="shared" si="1"/>
        <v>0</v>
      </c>
      <c r="I25" s="5">
        <f t="shared" si="1"/>
        <v>0</v>
      </c>
    </row>
    <row r="26" spans="1:9" hidden="1">
      <c r="A26" s="11"/>
      <c r="B26" s="19" t="s">
        <v>44</v>
      </c>
      <c r="C26" s="19"/>
      <c r="D26" s="19"/>
      <c r="E26" s="8" t="s">
        <v>31</v>
      </c>
      <c r="F26" s="8"/>
      <c r="G26" s="9">
        <f>SUM(G14:G25)</f>
        <v>0</v>
      </c>
      <c r="H26" s="9">
        <f t="shared" si="1"/>
        <v>0</v>
      </c>
      <c r="I26" s="9">
        <f t="shared" si="1"/>
        <v>0</v>
      </c>
    </row>
    <row r="27" spans="1:9" hidden="1">
      <c r="A27" s="18" t="s">
        <v>21</v>
      </c>
      <c r="B27" s="18"/>
      <c r="C27" s="18"/>
      <c r="D27" s="18"/>
      <c r="E27" s="8" t="s">
        <v>42</v>
      </c>
      <c r="F27" s="8" t="s">
        <v>43</v>
      </c>
      <c r="G27" s="5"/>
      <c r="H27" s="5">
        <f t="shared" si="1"/>
        <v>0</v>
      </c>
      <c r="I27" s="5">
        <f t="shared" si="1"/>
        <v>0</v>
      </c>
    </row>
    <row r="28" spans="1:9" hidden="1">
      <c r="A28" s="9" t="s">
        <v>14</v>
      </c>
      <c r="B28" s="10" t="s">
        <v>5</v>
      </c>
      <c r="C28" s="10" t="s">
        <v>29</v>
      </c>
      <c r="D28" s="10" t="s">
        <v>30</v>
      </c>
      <c r="E28" s="20"/>
      <c r="F28" s="20"/>
      <c r="G28" s="9">
        <f>G12+G13+G26+G27</f>
        <v>0</v>
      </c>
      <c r="H28" s="9">
        <f t="shared" si="1"/>
        <v>0</v>
      </c>
      <c r="I28" s="9">
        <f t="shared" si="1"/>
        <v>0</v>
      </c>
    </row>
    <row r="29" spans="1:9" hidden="1">
      <c r="A29" s="21"/>
      <c r="B29" s="22"/>
      <c r="C29" s="22"/>
      <c r="D29" s="22"/>
      <c r="E29" s="22"/>
      <c r="F29" s="22"/>
      <c r="G29" s="22"/>
      <c r="H29" s="22"/>
      <c r="I29" s="23"/>
    </row>
    <row r="30" spans="1:9" hidden="1">
      <c r="A30" s="9" t="s">
        <v>47</v>
      </c>
      <c r="B30" s="10" t="s">
        <v>5</v>
      </c>
      <c r="C30" s="10" t="s">
        <v>48</v>
      </c>
      <c r="D30" s="10" t="s">
        <v>49</v>
      </c>
      <c r="E30" s="10" t="s">
        <v>50</v>
      </c>
      <c r="F30" s="10" t="s">
        <v>51</v>
      </c>
      <c r="G30" s="9"/>
      <c r="H30" s="9">
        <f>G30</f>
        <v>0</v>
      </c>
      <c r="I30" s="9">
        <f>G30</f>
        <v>0</v>
      </c>
    </row>
    <row r="31" spans="1:9" hidden="1">
      <c r="A31" s="21"/>
      <c r="B31" s="22"/>
      <c r="C31" s="22"/>
      <c r="D31" s="22"/>
      <c r="E31" s="22"/>
      <c r="F31" s="22"/>
      <c r="G31" s="22"/>
      <c r="H31" s="22"/>
      <c r="I31" s="23"/>
    </row>
    <row r="32" spans="1:9" hidden="1">
      <c r="A32" s="5" t="s">
        <v>22</v>
      </c>
      <c r="B32" s="8" t="s">
        <v>5</v>
      </c>
      <c r="C32" s="8" t="s">
        <v>52</v>
      </c>
      <c r="D32" s="8" t="s">
        <v>53</v>
      </c>
      <c r="E32" s="8" t="s">
        <v>10</v>
      </c>
      <c r="F32" s="8" t="s">
        <v>26</v>
      </c>
      <c r="G32" s="12"/>
      <c r="H32" s="12">
        <f>G32</f>
        <v>0</v>
      </c>
      <c r="I32" s="12">
        <f>H32</f>
        <v>0</v>
      </c>
    </row>
    <row r="33" spans="1:9" hidden="1">
      <c r="A33" s="5"/>
      <c r="B33" s="8"/>
      <c r="C33" s="8"/>
      <c r="D33" s="8"/>
      <c r="E33" s="8" t="s">
        <v>12</v>
      </c>
      <c r="F33" s="8" t="s">
        <v>28</v>
      </c>
      <c r="G33" s="12"/>
      <c r="H33" s="12">
        <f>G33</f>
        <v>0</v>
      </c>
      <c r="I33" s="12">
        <f>H33</f>
        <v>0</v>
      </c>
    </row>
    <row r="34" spans="1:9" hidden="1">
      <c r="A34" s="5"/>
      <c r="B34" s="8"/>
      <c r="C34" s="8"/>
      <c r="D34" s="8"/>
      <c r="E34" s="8" t="s">
        <v>31</v>
      </c>
      <c r="F34" s="8" t="s">
        <v>34</v>
      </c>
      <c r="G34" s="12"/>
      <c r="H34" s="12">
        <f>G34</f>
        <v>0</v>
      </c>
      <c r="I34" s="12">
        <f>G34</f>
        <v>0</v>
      </c>
    </row>
    <row r="35" spans="1:9" hidden="1">
      <c r="A35" s="9" t="s">
        <v>14</v>
      </c>
      <c r="B35" s="10" t="s">
        <v>5</v>
      </c>
      <c r="C35" s="10" t="s">
        <v>52</v>
      </c>
      <c r="D35" s="10" t="s">
        <v>53</v>
      </c>
      <c r="E35" s="20"/>
      <c r="F35" s="20"/>
      <c r="G35" s="13">
        <f>SUM(G32:G34)</f>
        <v>0</v>
      </c>
      <c r="H35" s="13">
        <f>SUM(H32:H34)</f>
        <v>0</v>
      </c>
      <c r="I35" s="13">
        <f>SUM(I32:I34)</f>
        <v>0</v>
      </c>
    </row>
    <row r="36" spans="1:9">
      <c r="A36" s="21"/>
      <c r="B36" s="22"/>
      <c r="C36" s="22"/>
      <c r="D36" s="22"/>
      <c r="E36" s="22"/>
      <c r="F36" s="22"/>
      <c r="G36" s="22"/>
      <c r="H36" s="22"/>
      <c r="I36" s="23"/>
    </row>
    <row r="37" spans="1:9">
      <c r="A37" s="9" t="s">
        <v>61</v>
      </c>
      <c r="B37" s="10" t="s">
        <v>5</v>
      </c>
      <c r="C37" s="10" t="s">
        <v>62</v>
      </c>
      <c r="D37" s="10" t="s">
        <v>63</v>
      </c>
      <c r="E37" s="10" t="s">
        <v>31</v>
      </c>
      <c r="F37" s="10" t="s">
        <v>58</v>
      </c>
      <c r="G37" s="14">
        <v>0</v>
      </c>
      <c r="H37" s="9">
        <v>0</v>
      </c>
      <c r="I37" s="9">
        <v>0</v>
      </c>
    </row>
    <row r="38" spans="1:9">
      <c r="A38" s="21"/>
      <c r="B38" s="22"/>
      <c r="C38" s="22"/>
      <c r="D38" s="22"/>
      <c r="E38" s="22"/>
      <c r="F38" s="22"/>
      <c r="G38" s="22"/>
      <c r="H38" s="22"/>
      <c r="I38" s="23"/>
    </row>
    <row r="39" spans="1:9">
      <c r="A39" s="5" t="s">
        <v>54</v>
      </c>
      <c r="B39" s="8" t="s">
        <v>5</v>
      </c>
      <c r="C39" s="8" t="s">
        <v>55</v>
      </c>
      <c r="D39" s="8" t="s">
        <v>56</v>
      </c>
      <c r="E39" s="8" t="s">
        <v>31</v>
      </c>
      <c r="F39" s="8"/>
      <c r="G39" s="5"/>
      <c r="H39" s="5"/>
      <c r="I39" s="5"/>
    </row>
    <row r="40" spans="1:9" hidden="1">
      <c r="A40" s="18" t="s">
        <v>59</v>
      </c>
      <c r="B40" s="18"/>
      <c r="C40" s="18"/>
      <c r="D40" s="18"/>
      <c r="E40" s="8" t="s">
        <v>31</v>
      </c>
      <c r="F40" s="8" t="s">
        <v>32</v>
      </c>
      <c r="G40" s="5"/>
      <c r="H40" s="5">
        <f>G40</f>
        <v>0</v>
      </c>
      <c r="I40" s="5">
        <f>H40</f>
        <v>0</v>
      </c>
    </row>
    <row r="41" spans="1:9">
      <c r="A41" s="18" t="s">
        <v>54</v>
      </c>
      <c r="B41" s="18"/>
      <c r="C41" s="18"/>
      <c r="D41" s="18"/>
      <c r="E41" s="8" t="s">
        <v>31</v>
      </c>
      <c r="F41" s="8" t="s">
        <v>58</v>
      </c>
      <c r="G41" s="5">
        <v>38382.879999999997</v>
      </c>
      <c r="H41" s="5">
        <v>0</v>
      </c>
      <c r="I41" s="5">
        <v>0</v>
      </c>
    </row>
    <row r="42" spans="1:9" hidden="1">
      <c r="A42" s="18"/>
      <c r="B42" s="18"/>
      <c r="C42" s="18"/>
      <c r="D42" s="18"/>
      <c r="E42" s="8" t="s">
        <v>31</v>
      </c>
      <c r="F42" s="8" t="s">
        <v>32</v>
      </c>
      <c r="G42" s="5">
        <v>0</v>
      </c>
      <c r="H42" s="5">
        <f t="shared" ref="H42:I46" si="2">G42</f>
        <v>0</v>
      </c>
      <c r="I42" s="5">
        <f t="shared" si="2"/>
        <v>0</v>
      </c>
    </row>
    <row r="43" spans="1:9" hidden="1">
      <c r="A43" s="18"/>
      <c r="B43" s="18"/>
      <c r="C43" s="18"/>
      <c r="D43" s="18"/>
      <c r="E43" s="8" t="s">
        <v>31</v>
      </c>
      <c r="F43" s="8" t="s">
        <v>34</v>
      </c>
      <c r="G43" s="5">
        <v>0</v>
      </c>
      <c r="H43" s="5">
        <f t="shared" si="2"/>
        <v>0</v>
      </c>
      <c r="I43" s="5">
        <f t="shared" si="2"/>
        <v>0</v>
      </c>
    </row>
    <row r="44" spans="1:9" hidden="1">
      <c r="A44" s="18"/>
      <c r="B44" s="18"/>
      <c r="C44" s="18"/>
      <c r="D44" s="18"/>
      <c r="E44" s="8" t="s">
        <v>31</v>
      </c>
      <c r="F44" s="8" t="s">
        <v>34</v>
      </c>
      <c r="G44" s="5">
        <v>0</v>
      </c>
      <c r="H44" s="5">
        <f t="shared" si="2"/>
        <v>0</v>
      </c>
      <c r="I44" s="5">
        <f t="shared" si="2"/>
        <v>0</v>
      </c>
    </row>
    <row r="45" spans="1:9" hidden="1">
      <c r="A45" s="18"/>
      <c r="B45" s="18"/>
      <c r="C45" s="18"/>
      <c r="D45" s="18"/>
      <c r="E45" s="8" t="s">
        <v>31</v>
      </c>
      <c r="F45" s="8" t="s">
        <v>32</v>
      </c>
      <c r="G45" s="5">
        <v>0</v>
      </c>
      <c r="H45" s="5">
        <f t="shared" si="2"/>
        <v>0</v>
      </c>
      <c r="I45" s="5">
        <f t="shared" si="2"/>
        <v>0</v>
      </c>
    </row>
    <row r="46" spans="1:9" hidden="1">
      <c r="A46" s="18"/>
      <c r="B46" s="18"/>
      <c r="C46" s="18"/>
      <c r="D46" s="18"/>
      <c r="E46" s="8" t="s">
        <v>31</v>
      </c>
      <c r="F46" s="8" t="s">
        <v>32</v>
      </c>
      <c r="G46" s="5">
        <v>0</v>
      </c>
      <c r="H46" s="5">
        <f t="shared" si="2"/>
        <v>0</v>
      </c>
      <c r="I46" s="5">
        <f t="shared" si="2"/>
        <v>0</v>
      </c>
    </row>
    <row r="47" spans="1:9">
      <c r="A47" s="9" t="s">
        <v>14</v>
      </c>
      <c r="B47" s="10" t="s">
        <v>5</v>
      </c>
      <c r="C47" s="10" t="s">
        <v>55</v>
      </c>
      <c r="D47" s="10" t="s">
        <v>56</v>
      </c>
      <c r="E47" s="10" t="s">
        <v>31</v>
      </c>
      <c r="F47" s="10"/>
      <c r="G47" s="9">
        <f>SUM(G40:G46)</f>
        <v>38382.879999999997</v>
      </c>
      <c r="H47" s="9">
        <f>SUM(H40:H46)</f>
        <v>0</v>
      </c>
      <c r="I47" s="9">
        <f>SUM(I40:I46)</f>
        <v>0</v>
      </c>
    </row>
    <row r="48" spans="1:9" hidden="1">
      <c r="A48" s="21"/>
      <c r="B48" s="22"/>
      <c r="C48" s="22"/>
      <c r="D48" s="22"/>
      <c r="E48" s="22"/>
      <c r="F48" s="22"/>
      <c r="G48" s="22"/>
      <c r="H48" s="22"/>
      <c r="I48" s="23"/>
    </row>
    <row r="49" spans="1:11" hidden="1">
      <c r="A49" s="9" t="s">
        <v>65</v>
      </c>
      <c r="B49" s="10" t="s">
        <v>5</v>
      </c>
      <c r="C49" s="10" t="s">
        <v>66</v>
      </c>
      <c r="D49" s="10" t="s">
        <v>67</v>
      </c>
      <c r="E49" s="10" t="s">
        <v>31</v>
      </c>
      <c r="F49" s="10"/>
      <c r="G49" s="9">
        <v>0</v>
      </c>
      <c r="H49" s="9">
        <f>G49</f>
        <v>0</v>
      </c>
      <c r="I49" s="9">
        <f>H49</f>
        <v>0</v>
      </c>
    </row>
    <row r="50" spans="1:11" hidden="1">
      <c r="A50" s="21"/>
      <c r="B50" s="22"/>
      <c r="C50" s="22"/>
      <c r="D50" s="22"/>
      <c r="E50" s="22"/>
      <c r="F50" s="22"/>
      <c r="G50" s="22"/>
      <c r="H50" s="22"/>
      <c r="I50" s="23"/>
    </row>
    <row r="51" spans="1:11">
      <c r="A51" s="24" t="s">
        <v>68</v>
      </c>
      <c r="B51" s="24"/>
      <c r="C51" s="24"/>
      <c r="D51" s="24"/>
      <c r="E51" s="24"/>
      <c r="F51" s="24"/>
      <c r="G51" s="15">
        <f>G10+G28+G30+G35+G37+G47+G49</f>
        <v>38382.879999999997</v>
      </c>
      <c r="H51" s="15">
        <f>H10+H28+H30+H35+H37+H47+H49</f>
        <v>0</v>
      </c>
      <c r="I51" s="15">
        <f>I10+I28+I30+I35+I37+I47+I49</f>
        <v>0</v>
      </c>
      <c r="K51" s="3"/>
    </row>
    <row r="52" spans="1:11">
      <c r="B52" s="2"/>
      <c r="C52" s="2"/>
      <c r="D52" s="2"/>
      <c r="E52" s="2"/>
      <c r="F52" s="2"/>
      <c r="K52" s="4"/>
    </row>
    <row r="53" spans="1:11">
      <c r="B53" s="2"/>
      <c r="C53" s="2"/>
      <c r="D53" s="2"/>
      <c r="E53" s="2"/>
      <c r="F53" s="2"/>
    </row>
    <row r="54" spans="1:11">
      <c r="B54" s="1"/>
      <c r="C54" s="1"/>
      <c r="D54" s="1"/>
      <c r="E54" s="1"/>
      <c r="F54" s="1"/>
    </row>
    <row r="55" spans="1:11">
      <c r="B55" s="1"/>
      <c r="C55" s="1"/>
      <c r="D55" s="1"/>
      <c r="E55" s="1"/>
      <c r="F55" s="1"/>
    </row>
    <row r="56" spans="1:11">
      <c r="B56" s="1"/>
      <c r="C56" s="1"/>
      <c r="D56" s="1"/>
      <c r="E56" s="1"/>
      <c r="F56" s="1"/>
    </row>
    <row r="57" spans="1:11">
      <c r="B57" s="1"/>
      <c r="C57" s="1"/>
      <c r="D57" s="1"/>
      <c r="E57" s="1"/>
      <c r="F57" s="1"/>
    </row>
    <row r="58" spans="1:11">
      <c r="B58" s="1"/>
      <c r="C58" s="1"/>
      <c r="D58" s="1"/>
      <c r="E58" s="1"/>
      <c r="F58" s="1"/>
    </row>
    <row r="59" spans="1:11">
      <c r="B59" s="1"/>
      <c r="C59" s="1"/>
      <c r="D59" s="1"/>
      <c r="E59" s="1"/>
      <c r="F59" s="1"/>
    </row>
    <row r="60" spans="1:11">
      <c r="B60" s="1"/>
      <c r="C60" s="1"/>
      <c r="D60" s="1"/>
      <c r="E60" s="1"/>
      <c r="F60" s="1"/>
    </row>
    <row r="61" spans="1:11">
      <c r="B61" s="1"/>
      <c r="C61" s="1"/>
      <c r="D61" s="1"/>
      <c r="E61" s="1"/>
      <c r="F61" s="1"/>
    </row>
  </sheetData>
  <mergeCells count="35">
    <mergeCell ref="A14:D14"/>
    <mergeCell ref="E1:I2"/>
    <mergeCell ref="A4:I4"/>
    <mergeCell ref="A5:I5"/>
    <mergeCell ref="E10:F10"/>
    <mergeCell ref="A11:I11"/>
    <mergeCell ref="B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44:D44"/>
    <mergeCell ref="A27:D27"/>
    <mergeCell ref="E28:F28"/>
    <mergeCell ref="A29:I29"/>
    <mergeCell ref="A31:I31"/>
    <mergeCell ref="E35:F35"/>
    <mergeCell ref="A36:I36"/>
    <mergeCell ref="A38:I38"/>
    <mergeCell ref="A40:D40"/>
    <mergeCell ref="A41:D41"/>
    <mergeCell ref="A42:D42"/>
    <mergeCell ref="A43:D43"/>
    <mergeCell ref="A45:D45"/>
    <mergeCell ref="A46:D46"/>
    <mergeCell ref="A48:I48"/>
    <mergeCell ref="A50:I50"/>
    <mergeCell ref="A51:F51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Normal="100" workbookViewId="0">
      <pane xSplit="9" ySplit="3" topLeftCell="K30" activePane="bottomRight" state="frozen"/>
      <selection pane="topRight" activeCell="J1" sqref="J1"/>
      <selection pane="bottomLeft" activeCell="A6" sqref="A6"/>
      <selection pane="bottomRight" activeCell="B1" sqref="A1:I49"/>
    </sheetView>
  </sheetViews>
  <sheetFormatPr defaultRowHeight="15"/>
  <cols>
    <col min="1" max="1" width="15.85546875" customWidth="1"/>
    <col min="3" max="3" width="10.85546875" customWidth="1"/>
    <col min="4" max="4" width="10.7109375" customWidth="1"/>
    <col min="7" max="7" width="14.28515625" customWidth="1"/>
    <col min="8" max="8" width="12.7109375" customWidth="1"/>
    <col min="9" max="9" width="11.140625" customWidth="1"/>
    <col min="11" max="11" width="10.5703125" bestFit="1" customWidth="1"/>
    <col min="12" max="12" width="12.28515625" style="16" bestFit="1" customWidth="1"/>
  </cols>
  <sheetData>
    <row r="1" spans="1:9" ht="20.25">
      <c r="B1" s="32" t="s">
        <v>80</v>
      </c>
      <c r="C1" s="32"/>
      <c r="D1" s="32"/>
      <c r="E1" s="32"/>
      <c r="F1" s="32"/>
      <c r="G1" s="32"/>
    </row>
    <row r="2" spans="1:9" ht="62.25" customHeight="1">
      <c r="A2" s="26" t="s">
        <v>78</v>
      </c>
      <c r="B2" s="26"/>
      <c r="C2" s="26"/>
      <c r="D2" s="26"/>
      <c r="E2" s="26"/>
      <c r="F2" s="26"/>
      <c r="G2" s="26"/>
      <c r="H2" s="26"/>
      <c r="I2" s="26"/>
    </row>
    <row r="3" spans="1:9">
      <c r="A3" s="28"/>
      <c r="B3" s="29"/>
      <c r="C3" s="29"/>
      <c r="D3" s="29"/>
      <c r="E3" s="29"/>
      <c r="F3" s="29"/>
      <c r="G3" s="29"/>
      <c r="H3" s="29"/>
      <c r="I3" s="30"/>
    </row>
    <row r="4" spans="1:9" ht="45">
      <c r="A4" s="6" t="s">
        <v>8</v>
      </c>
      <c r="B4" s="6" t="s">
        <v>4</v>
      </c>
      <c r="C4" s="7" t="s">
        <v>9</v>
      </c>
      <c r="D4" s="7" t="s">
        <v>3</v>
      </c>
      <c r="E4" s="7" t="s">
        <v>2</v>
      </c>
      <c r="F4" s="6" t="s">
        <v>1</v>
      </c>
      <c r="G4" s="7" t="s">
        <v>0</v>
      </c>
      <c r="H4" s="7" t="s">
        <v>71</v>
      </c>
      <c r="I4" s="7" t="s">
        <v>70</v>
      </c>
    </row>
    <row r="5" spans="1:9">
      <c r="A5" s="5" t="s">
        <v>13</v>
      </c>
      <c r="B5" s="8" t="s">
        <v>5</v>
      </c>
      <c r="C5" s="8" t="s">
        <v>6</v>
      </c>
      <c r="D5" s="8" t="s">
        <v>7</v>
      </c>
      <c r="E5" s="8" t="s">
        <v>10</v>
      </c>
      <c r="F5" s="8" t="s">
        <v>26</v>
      </c>
      <c r="G5" s="5">
        <v>351500</v>
      </c>
      <c r="H5" s="5">
        <f t="shared" ref="H5:I8" si="0">G5</f>
        <v>351500</v>
      </c>
      <c r="I5" s="5">
        <f t="shared" si="0"/>
        <v>351500</v>
      </c>
    </row>
    <row r="6" spans="1:9">
      <c r="A6" s="5"/>
      <c r="B6" s="8"/>
      <c r="C6" s="8"/>
      <c r="D6" s="8"/>
      <c r="E6" s="8" t="s">
        <v>11</v>
      </c>
      <c r="F6" s="8" t="s">
        <v>27</v>
      </c>
      <c r="G6" s="5">
        <v>26550</v>
      </c>
      <c r="H6" s="5">
        <f t="shared" si="0"/>
        <v>26550</v>
      </c>
      <c r="I6" s="5">
        <f t="shared" si="0"/>
        <v>26550</v>
      </c>
    </row>
    <row r="7" spans="1:9">
      <c r="A7" s="5"/>
      <c r="B7" s="8"/>
      <c r="C7" s="8"/>
      <c r="D7" s="8"/>
      <c r="E7" s="8" t="s">
        <v>12</v>
      </c>
      <c r="F7" s="8" t="s">
        <v>28</v>
      </c>
      <c r="G7" s="5">
        <f>G5*30.2%</f>
        <v>106153</v>
      </c>
      <c r="H7" s="5">
        <f t="shared" si="0"/>
        <v>106153</v>
      </c>
      <c r="I7" s="5">
        <f t="shared" si="0"/>
        <v>106153</v>
      </c>
    </row>
    <row r="8" spans="1:9">
      <c r="A8" s="9" t="s">
        <v>14</v>
      </c>
      <c r="B8" s="10" t="s">
        <v>5</v>
      </c>
      <c r="C8" s="10" t="s">
        <v>6</v>
      </c>
      <c r="D8" s="10" t="s">
        <v>7</v>
      </c>
      <c r="E8" s="20"/>
      <c r="F8" s="20"/>
      <c r="G8" s="9">
        <f>G5+G6+G7</f>
        <v>484203</v>
      </c>
      <c r="H8" s="9">
        <f t="shared" si="0"/>
        <v>484203</v>
      </c>
      <c r="I8" s="9">
        <f t="shared" si="0"/>
        <v>484203</v>
      </c>
    </row>
    <row r="9" spans="1:9">
      <c r="A9" s="27"/>
      <c r="B9" s="27"/>
      <c r="C9" s="27"/>
      <c r="D9" s="27"/>
      <c r="E9" s="27"/>
      <c r="F9" s="27"/>
      <c r="G9" s="27"/>
      <c r="H9" s="27"/>
      <c r="I9" s="27"/>
    </row>
    <row r="10" spans="1:9">
      <c r="A10" s="5" t="s">
        <v>15</v>
      </c>
      <c r="B10" s="8" t="s">
        <v>5</v>
      </c>
      <c r="C10" s="8" t="s">
        <v>29</v>
      </c>
      <c r="D10" s="8" t="s">
        <v>30</v>
      </c>
      <c r="E10" s="8" t="s">
        <v>10</v>
      </c>
      <c r="F10" s="8" t="s">
        <v>26</v>
      </c>
      <c r="G10" s="5">
        <v>495000</v>
      </c>
      <c r="H10" s="5">
        <f t="shared" ref="H10:I26" si="1">G10</f>
        <v>495000</v>
      </c>
      <c r="I10" s="5">
        <f t="shared" si="1"/>
        <v>495000</v>
      </c>
    </row>
    <row r="11" spans="1:9">
      <c r="A11" s="5"/>
      <c r="B11" s="8"/>
      <c r="C11" s="8"/>
      <c r="D11" s="8"/>
      <c r="E11" s="8" t="s">
        <v>12</v>
      </c>
      <c r="F11" s="8" t="s">
        <v>28</v>
      </c>
      <c r="G11" s="5">
        <f>G10*0.302</f>
        <v>149490</v>
      </c>
      <c r="H11" s="5">
        <f t="shared" si="1"/>
        <v>149490</v>
      </c>
      <c r="I11" s="5">
        <f t="shared" si="1"/>
        <v>149490</v>
      </c>
    </row>
    <row r="12" spans="1:9">
      <c r="A12" s="18" t="s">
        <v>33</v>
      </c>
      <c r="B12" s="18"/>
      <c r="C12" s="18"/>
      <c r="D12" s="18"/>
      <c r="E12" s="8" t="s">
        <v>31</v>
      </c>
      <c r="F12" s="8" t="s">
        <v>32</v>
      </c>
      <c r="G12" s="5">
        <v>399750</v>
      </c>
      <c r="H12" s="5">
        <f t="shared" si="1"/>
        <v>399750</v>
      </c>
      <c r="I12" s="5">
        <f t="shared" si="1"/>
        <v>399750</v>
      </c>
    </row>
    <row r="13" spans="1:9">
      <c r="A13" s="18" t="s">
        <v>45</v>
      </c>
      <c r="B13" s="18"/>
      <c r="C13" s="18"/>
      <c r="D13" s="18"/>
      <c r="E13" s="8" t="s">
        <v>31</v>
      </c>
      <c r="F13" s="8" t="s">
        <v>32</v>
      </c>
      <c r="G13" s="5">
        <v>228000</v>
      </c>
      <c r="H13" s="5">
        <f t="shared" si="1"/>
        <v>228000</v>
      </c>
      <c r="I13" s="5">
        <f t="shared" si="1"/>
        <v>228000</v>
      </c>
    </row>
    <row r="14" spans="1:9">
      <c r="A14" s="18" t="s">
        <v>16</v>
      </c>
      <c r="B14" s="18"/>
      <c r="C14" s="18"/>
      <c r="D14" s="18"/>
      <c r="E14" s="8" t="s">
        <v>31</v>
      </c>
      <c r="F14" s="8" t="s">
        <v>34</v>
      </c>
      <c r="G14" s="5">
        <v>20000</v>
      </c>
      <c r="H14" s="5">
        <f t="shared" si="1"/>
        <v>20000</v>
      </c>
      <c r="I14" s="5">
        <f t="shared" si="1"/>
        <v>20000</v>
      </c>
    </row>
    <row r="15" spans="1:9">
      <c r="A15" s="18" t="s">
        <v>35</v>
      </c>
      <c r="B15" s="18"/>
      <c r="C15" s="18"/>
      <c r="D15" s="18"/>
      <c r="E15" s="8" t="s">
        <v>31</v>
      </c>
      <c r="F15" s="8" t="s">
        <v>36</v>
      </c>
      <c r="G15" s="5">
        <v>120000</v>
      </c>
      <c r="H15" s="5">
        <f t="shared" si="1"/>
        <v>120000</v>
      </c>
      <c r="I15" s="5">
        <f t="shared" si="1"/>
        <v>120000</v>
      </c>
    </row>
    <row r="16" spans="1:9">
      <c r="A16" s="18" t="s">
        <v>37</v>
      </c>
      <c r="B16" s="18"/>
      <c r="C16" s="18"/>
      <c r="D16" s="18"/>
      <c r="E16" s="8" t="s">
        <v>31</v>
      </c>
      <c r="F16" s="8" t="s">
        <v>32</v>
      </c>
      <c r="G16" s="5">
        <v>16870</v>
      </c>
      <c r="H16" s="5">
        <f t="shared" si="1"/>
        <v>16870</v>
      </c>
      <c r="I16" s="5">
        <f t="shared" si="1"/>
        <v>16870</v>
      </c>
    </row>
    <row r="17" spans="1:9">
      <c r="A17" s="18" t="s">
        <v>38</v>
      </c>
      <c r="B17" s="18"/>
      <c r="C17" s="18"/>
      <c r="D17" s="18"/>
      <c r="E17" s="8" t="s">
        <v>31</v>
      </c>
      <c r="F17" s="8" t="s">
        <v>32</v>
      </c>
      <c r="G17" s="5">
        <v>18000</v>
      </c>
      <c r="H17" s="5">
        <f t="shared" si="1"/>
        <v>18000</v>
      </c>
      <c r="I17" s="5">
        <f t="shared" si="1"/>
        <v>18000</v>
      </c>
    </row>
    <row r="18" spans="1:9">
      <c r="A18" s="18" t="s">
        <v>17</v>
      </c>
      <c r="B18" s="18"/>
      <c r="C18" s="18"/>
      <c r="D18" s="18"/>
      <c r="E18" s="8" t="s">
        <v>31</v>
      </c>
      <c r="F18" s="8" t="s">
        <v>39</v>
      </c>
      <c r="G18" s="5">
        <v>8400</v>
      </c>
      <c r="H18" s="5">
        <f t="shared" si="1"/>
        <v>8400</v>
      </c>
      <c r="I18" s="5">
        <f t="shared" si="1"/>
        <v>8400</v>
      </c>
    </row>
    <row r="19" spans="1:9">
      <c r="A19" s="18" t="s">
        <v>18</v>
      </c>
      <c r="B19" s="18"/>
      <c r="C19" s="18"/>
      <c r="D19" s="18"/>
      <c r="E19" s="8" t="s">
        <v>31</v>
      </c>
      <c r="F19" s="8" t="s">
        <v>39</v>
      </c>
      <c r="G19" s="5">
        <v>15000</v>
      </c>
      <c r="H19" s="5">
        <f t="shared" si="1"/>
        <v>15000</v>
      </c>
      <c r="I19" s="5">
        <f t="shared" si="1"/>
        <v>15000</v>
      </c>
    </row>
    <row r="20" spans="1:9">
      <c r="A20" s="18" t="s">
        <v>19</v>
      </c>
      <c r="B20" s="18"/>
      <c r="C20" s="18"/>
      <c r="D20" s="18"/>
      <c r="E20" s="8" t="s">
        <v>31</v>
      </c>
      <c r="F20" s="8" t="s">
        <v>34</v>
      </c>
      <c r="G20" s="5">
        <v>10000</v>
      </c>
      <c r="H20" s="5">
        <f t="shared" si="1"/>
        <v>10000</v>
      </c>
      <c r="I20" s="5">
        <f t="shared" si="1"/>
        <v>10000</v>
      </c>
    </row>
    <row r="21" spans="1:9" hidden="1">
      <c r="A21" s="18" t="s">
        <v>20</v>
      </c>
      <c r="B21" s="18"/>
      <c r="C21" s="18"/>
      <c r="D21" s="18"/>
      <c r="E21" s="8" t="s">
        <v>31</v>
      </c>
      <c r="F21" s="8" t="s">
        <v>40</v>
      </c>
      <c r="G21" s="5">
        <v>0</v>
      </c>
      <c r="H21" s="5">
        <f t="shared" si="1"/>
        <v>0</v>
      </c>
      <c r="I21" s="5">
        <f t="shared" si="1"/>
        <v>0</v>
      </c>
    </row>
    <row r="22" spans="1:9" hidden="1">
      <c r="A22" s="18" t="s">
        <v>46</v>
      </c>
      <c r="B22" s="18"/>
      <c r="C22" s="18"/>
      <c r="D22" s="18"/>
      <c r="E22" s="8" t="s">
        <v>31</v>
      </c>
      <c r="F22" s="8" t="s">
        <v>34</v>
      </c>
      <c r="G22" s="5">
        <v>0</v>
      </c>
      <c r="H22" s="5">
        <f t="shared" si="1"/>
        <v>0</v>
      </c>
      <c r="I22" s="5">
        <f t="shared" si="1"/>
        <v>0</v>
      </c>
    </row>
    <row r="23" spans="1:9">
      <c r="A23" s="18" t="s">
        <v>69</v>
      </c>
      <c r="B23" s="18"/>
      <c r="C23" s="18"/>
      <c r="D23" s="18"/>
      <c r="E23" s="8" t="s">
        <v>31</v>
      </c>
      <c r="F23" s="8" t="s">
        <v>34</v>
      </c>
      <c r="G23" s="5">
        <v>8690</v>
      </c>
      <c r="H23" s="5">
        <f t="shared" si="1"/>
        <v>8690</v>
      </c>
      <c r="I23" s="5">
        <f t="shared" si="1"/>
        <v>8690</v>
      </c>
    </row>
    <row r="24" spans="1:9">
      <c r="A24" s="11"/>
      <c r="B24" s="19" t="s">
        <v>44</v>
      </c>
      <c r="C24" s="19"/>
      <c r="D24" s="19"/>
      <c r="E24" s="8" t="s">
        <v>31</v>
      </c>
      <c r="F24" s="8"/>
      <c r="G24" s="9">
        <f>SUM(G12:G23)</f>
        <v>844710</v>
      </c>
      <c r="H24" s="9">
        <f t="shared" si="1"/>
        <v>844710</v>
      </c>
      <c r="I24" s="9">
        <f t="shared" si="1"/>
        <v>844710</v>
      </c>
    </row>
    <row r="25" spans="1:9">
      <c r="A25" s="18" t="s">
        <v>21</v>
      </c>
      <c r="B25" s="18"/>
      <c r="C25" s="18"/>
      <c r="D25" s="18"/>
      <c r="E25" s="8" t="s">
        <v>42</v>
      </c>
      <c r="F25" s="8" t="s">
        <v>43</v>
      </c>
      <c r="G25" s="5">
        <v>50000</v>
      </c>
      <c r="H25" s="5">
        <f t="shared" si="1"/>
        <v>50000</v>
      </c>
      <c r="I25" s="5">
        <f t="shared" si="1"/>
        <v>50000</v>
      </c>
    </row>
    <row r="26" spans="1:9">
      <c r="A26" s="9" t="s">
        <v>14</v>
      </c>
      <c r="B26" s="10" t="s">
        <v>5</v>
      </c>
      <c r="C26" s="10" t="s">
        <v>29</v>
      </c>
      <c r="D26" s="10" t="s">
        <v>30</v>
      </c>
      <c r="E26" s="20"/>
      <c r="F26" s="20"/>
      <c r="G26" s="9">
        <f>G10+G11+G24+G25</f>
        <v>1539200</v>
      </c>
      <c r="H26" s="9">
        <f t="shared" si="1"/>
        <v>1539200</v>
      </c>
      <c r="I26" s="9">
        <f t="shared" si="1"/>
        <v>1539200</v>
      </c>
    </row>
    <row r="27" spans="1:9">
      <c r="A27" s="21"/>
      <c r="B27" s="22"/>
      <c r="C27" s="22"/>
      <c r="D27" s="22"/>
      <c r="E27" s="22"/>
      <c r="F27" s="22"/>
      <c r="G27" s="22"/>
      <c r="H27" s="22"/>
      <c r="I27" s="23"/>
    </row>
    <row r="28" spans="1:9">
      <c r="A28" s="9" t="s">
        <v>47</v>
      </c>
      <c r="B28" s="10" t="s">
        <v>5</v>
      </c>
      <c r="C28" s="10" t="s">
        <v>48</v>
      </c>
      <c r="D28" s="10" t="s">
        <v>49</v>
      </c>
      <c r="E28" s="10" t="s">
        <v>50</v>
      </c>
      <c r="F28" s="10" t="s">
        <v>51</v>
      </c>
      <c r="G28" s="9">
        <v>156000</v>
      </c>
      <c r="H28" s="9">
        <f>G28</f>
        <v>156000</v>
      </c>
      <c r="I28" s="9">
        <f>G28</f>
        <v>156000</v>
      </c>
    </row>
    <row r="29" spans="1:9">
      <c r="A29" s="21"/>
      <c r="B29" s="22"/>
      <c r="C29" s="22"/>
      <c r="D29" s="22"/>
      <c r="E29" s="22"/>
      <c r="F29" s="22"/>
      <c r="G29" s="22"/>
      <c r="H29" s="22"/>
      <c r="I29" s="23"/>
    </row>
    <row r="30" spans="1:9">
      <c r="A30" s="5" t="s">
        <v>22</v>
      </c>
      <c r="B30" s="8" t="s">
        <v>5</v>
      </c>
      <c r="C30" s="8" t="s">
        <v>52</v>
      </c>
      <c r="D30" s="8" t="s">
        <v>53</v>
      </c>
      <c r="E30" s="8" t="s">
        <v>10</v>
      </c>
      <c r="F30" s="8" t="s">
        <v>26</v>
      </c>
      <c r="G30" s="12">
        <v>64471.68</v>
      </c>
      <c r="H30" s="12">
        <f>G30</f>
        <v>64471.68</v>
      </c>
      <c r="I30" s="12">
        <f>H30</f>
        <v>64471.68</v>
      </c>
    </row>
    <row r="31" spans="1:9">
      <c r="A31" s="5"/>
      <c r="B31" s="8"/>
      <c r="C31" s="8"/>
      <c r="D31" s="8"/>
      <c r="E31" s="8" t="s">
        <v>12</v>
      </c>
      <c r="F31" s="8" t="s">
        <v>28</v>
      </c>
      <c r="G31" s="12">
        <f>G30*30.2%</f>
        <v>19470.447359999998</v>
      </c>
      <c r="H31" s="12">
        <f>G31</f>
        <v>19470.447359999998</v>
      </c>
      <c r="I31" s="12">
        <f>H31</f>
        <v>19470.447359999998</v>
      </c>
    </row>
    <row r="32" spans="1:9">
      <c r="A32" s="5"/>
      <c r="B32" s="8"/>
      <c r="C32" s="8"/>
      <c r="D32" s="8"/>
      <c r="E32" s="8" t="s">
        <v>31</v>
      </c>
      <c r="F32" s="8" t="s">
        <v>34</v>
      </c>
      <c r="G32" s="12">
        <v>15057.87</v>
      </c>
      <c r="H32" s="12">
        <v>15057.87</v>
      </c>
      <c r="I32" s="12">
        <v>19057.87</v>
      </c>
    </row>
    <row r="33" spans="1:9">
      <c r="A33" s="9" t="s">
        <v>14</v>
      </c>
      <c r="B33" s="10" t="s">
        <v>5</v>
      </c>
      <c r="C33" s="10" t="s">
        <v>52</v>
      </c>
      <c r="D33" s="10" t="s">
        <v>53</v>
      </c>
      <c r="E33" s="20"/>
      <c r="F33" s="20"/>
      <c r="G33" s="13">
        <f>SUM(G30:G32)</f>
        <v>98999.997359999994</v>
      </c>
      <c r="H33" s="13">
        <f>SUM(H30:H32)</f>
        <v>98999.997359999994</v>
      </c>
      <c r="I33" s="13">
        <f>SUM(I30:I32)</f>
        <v>102999.99735999999</v>
      </c>
    </row>
    <row r="34" spans="1:9">
      <c r="A34" s="21"/>
      <c r="B34" s="22"/>
      <c r="C34" s="22"/>
      <c r="D34" s="22"/>
      <c r="E34" s="22"/>
      <c r="F34" s="22"/>
      <c r="G34" s="22"/>
      <c r="H34" s="22"/>
      <c r="I34" s="23"/>
    </row>
    <row r="35" spans="1:9">
      <c r="A35" s="9" t="s">
        <v>61</v>
      </c>
      <c r="B35" s="10" t="s">
        <v>5</v>
      </c>
      <c r="C35" s="10" t="s">
        <v>62</v>
      </c>
      <c r="D35" s="10" t="s">
        <v>63</v>
      </c>
      <c r="E35" s="10" t="s">
        <v>31</v>
      </c>
      <c r="F35" s="10" t="s">
        <v>58</v>
      </c>
      <c r="G35" s="14">
        <v>0</v>
      </c>
      <c r="H35" s="9">
        <v>0</v>
      </c>
      <c r="I35" s="9">
        <v>0</v>
      </c>
    </row>
    <row r="36" spans="1:9">
      <c r="A36" s="21"/>
      <c r="B36" s="22"/>
      <c r="C36" s="22"/>
      <c r="D36" s="22"/>
      <c r="E36" s="22"/>
      <c r="F36" s="22"/>
      <c r="G36" s="22"/>
      <c r="H36" s="22"/>
      <c r="I36" s="23"/>
    </row>
    <row r="37" spans="1:9">
      <c r="A37" s="5" t="s">
        <v>54</v>
      </c>
      <c r="B37" s="8" t="s">
        <v>5</v>
      </c>
      <c r="C37" s="8" t="s">
        <v>55</v>
      </c>
      <c r="D37" s="8" t="s">
        <v>56</v>
      </c>
      <c r="E37" s="8" t="s">
        <v>31</v>
      </c>
      <c r="F37" s="8"/>
      <c r="G37" s="5"/>
      <c r="H37" s="5"/>
      <c r="I37" s="5"/>
    </row>
    <row r="38" spans="1:9" hidden="1">
      <c r="A38" s="31" t="s">
        <v>57</v>
      </c>
      <c r="B38" s="31"/>
      <c r="C38" s="31"/>
      <c r="D38" s="31"/>
      <c r="E38" s="8" t="s">
        <v>31</v>
      </c>
      <c r="F38" s="8" t="s">
        <v>32</v>
      </c>
      <c r="G38" s="5">
        <v>0</v>
      </c>
      <c r="H38" s="5">
        <f t="shared" ref="H38:I41" si="2">G38</f>
        <v>0</v>
      </c>
      <c r="I38" s="5">
        <f t="shared" si="2"/>
        <v>0</v>
      </c>
    </row>
    <row r="39" spans="1:9" hidden="1">
      <c r="A39" s="18" t="s">
        <v>25</v>
      </c>
      <c r="B39" s="18"/>
      <c r="C39" s="18"/>
      <c r="D39" s="18"/>
      <c r="E39" s="8" t="s">
        <v>31</v>
      </c>
      <c r="F39" s="8" t="s">
        <v>58</v>
      </c>
      <c r="G39" s="5">
        <v>24786.17</v>
      </c>
      <c r="H39" s="5">
        <f t="shared" si="2"/>
        <v>24786.17</v>
      </c>
      <c r="I39" s="5">
        <f t="shared" si="2"/>
        <v>24786.17</v>
      </c>
    </row>
    <row r="40" spans="1:9" hidden="1">
      <c r="A40" s="18" t="s">
        <v>59</v>
      </c>
      <c r="B40" s="18"/>
      <c r="C40" s="18"/>
      <c r="D40" s="18"/>
      <c r="E40" s="8" t="s">
        <v>31</v>
      </c>
      <c r="F40" s="8" t="s">
        <v>32</v>
      </c>
      <c r="G40" s="5">
        <v>20000</v>
      </c>
      <c r="H40" s="5">
        <f t="shared" si="2"/>
        <v>20000</v>
      </c>
      <c r="I40" s="5">
        <f t="shared" si="2"/>
        <v>20000</v>
      </c>
    </row>
    <row r="41" spans="1:9" hidden="1">
      <c r="A41" s="18" t="s">
        <v>60</v>
      </c>
      <c r="B41" s="18"/>
      <c r="C41" s="18"/>
      <c r="D41" s="18"/>
      <c r="E41" s="8" t="s">
        <v>31</v>
      </c>
      <c r="F41" s="8" t="s">
        <v>34</v>
      </c>
      <c r="G41" s="5">
        <v>100000</v>
      </c>
      <c r="H41" s="5">
        <f t="shared" si="2"/>
        <v>100000</v>
      </c>
      <c r="I41" s="5">
        <f t="shared" si="2"/>
        <v>100000</v>
      </c>
    </row>
    <row r="42" spans="1:9" hidden="1">
      <c r="A42" s="18" t="s">
        <v>64</v>
      </c>
      <c r="B42" s="18"/>
      <c r="C42" s="18"/>
      <c r="D42" s="18"/>
      <c r="E42" s="8" t="s">
        <v>31</v>
      </c>
      <c r="F42" s="8" t="s">
        <v>34</v>
      </c>
      <c r="G42" s="5">
        <v>159510.82999999999</v>
      </c>
      <c r="H42" s="5">
        <v>159510.82999999999</v>
      </c>
      <c r="I42" s="5">
        <v>159510.82999999999</v>
      </c>
    </row>
    <row r="43" spans="1:9" hidden="1">
      <c r="A43" s="18" t="s">
        <v>23</v>
      </c>
      <c r="B43" s="18"/>
      <c r="C43" s="18"/>
      <c r="D43" s="18"/>
      <c r="E43" s="8" t="s">
        <v>31</v>
      </c>
      <c r="F43" s="8" t="s">
        <v>32</v>
      </c>
      <c r="G43" s="5">
        <v>30000</v>
      </c>
      <c r="H43" s="5">
        <f>G43</f>
        <v>30000</v>
      </c>
      <c r="I43" s="5">
        <f>H43</f>
        <v>30000</v>
      </c>
    </row>
    <row r="44" spans="1:9" hidden="1">
      <c r="A44" s="18" t="s">
        <v>24</v>
      </c>
      <c r="B44" s="18"/>
      <c r="C44" s="18"/>
      <c r="D44" s="18"/>
      <c r="E44" s="8" t="s">
        <v>31</v>
      </c>
      <c r="F44" s="8" t="s">
        <v>32</v>
      </c>
      <c r="G44" s="5">
        <v>30000</v>
      </c>
      <c r="H44" s="5">
        <f>G44</f>
        <v>30000</v>
      </c>
      <c r="I44" s="5">
        <f>H44</f>
        <v>30000</v>
      </c>
    </row>
    <row r="45" spans="1:9">
      <c r="A45" s="9" t="s">
        <v>14</v>
      </c>
      <c r="B45" s="10" t="s">
        <v>5</v>
      </c>
      <c r="C45" s="10" t="s">
        <v>55</v>
      </c>
      <c r="D45" s="10" t="s">
        <v>56</v>
      </c>
      <c r="E45" s="10" t="s">
        <v>31</v>
      </c>
      <c r="F45" s="10" t="s">
        <v>58</v>
      </c>
      <c r="G45" s="9">
        <f>SUM(G38:G44)</f>
        <v>364297</v>
      </c>
      <c r="H45" s="9">
        <f>SUM(H38:H44)</f>
        <v>364297</v>
      </c>
      <c r="I45" s="9">
        <f>SUM(I38:I44)</f>
        <v>364297</v>
      </c>
    </row>
    <row r="46" spans="1:9">
      <c r="A46" s="21"/>
      <c r="B46" s="22"/>
      <c r="C46" s="22"/>
      <c r="D46" s="22"/>
      <c r="E46" s="22"/>
      <c r="F46" s="22"/>
      <c r="G46" s="22"/>
      <c r="H46" s="22"/>
      <c r="I46" s="23"/>
    </row>
    <row r="47" spans="1:9">
      <c r="A47" s="9" t="s">
        <v>65</v>
      </c>
      <c r="B47" s="10" t="s">
        <v>5</v>
      </c>
      <c r="C47" s="10" t="s">
        <v>66</v>
      </c>
      <c r="D47" s="10" t="s">
        <v>67</v>
      </c>
      <c r="E47" s="10" t="s">
        <v>31</v>
      </c>
      <c r="F47" s="10"/>
      <c r="G47" s="9">
        <v>50000</v>
      </c>
      <c r="H47" s="9">
        <f>G47</f>
        <v>50000</v>
      </c>
      <c r="I47" s="9">
        <f>H47</f>
        <v>50000</v>
      </c>
    </row>
    <row r="48" spans="1:9">
      <c r="A48" s="21"/>
      <c r="B48" s="22"/>
      <c r="C48" s="22"/>
      <c r="D48" s="22"/>
      <c r="E48" s="22"/>
      <c r="F48" s="22"/>
      <c r="G48" s="22"/>
      <c r="H48" s="22"/>
      <c r="I48" s="23"/>
    </row>
    <row r="49" spans="1:11">
      <c r="A49" s="24" t="s">
        <v>68</v>
      </c>
      <c r="B49" s="24"/>
      <c r="C49" s="24"/>
      <c r="D49" s="24"/>
      <c r="E49" s="24"/>
      <c r="F49" s="24"/>
      <c r="G49" s="15">
        <f>G8+G26+G28+G33+G35+G45+G47</f>
        <v>2692699.9973599999</v>
      </c>
      <c r="H49" s="15">
        <f>H8+H26+H28+H33+H35+H45+H47</f>
        <v>2692699.9973599999</v>
      </c>
      <c r="I49" s="15">
        <f>I8+I26+I28+I33+I35+I45+I47</f>
        <v>2696699.9973599999</v>
      </c>
      <c r="K49" s="3"/>
    </row>
    <row r="50" spans="1:11">
      <c r="B50" s="2"/>
      <c r="C50" s="2"/>
      <c r="D50" s="2"/>
      <c r="E50" s="2"/>
      <c r="F50" s="2"/>
      <c r="K50" s="4"/>
    </row>
    <row r="51" spans="1:11">
      <c r="B51" s="2"/>
      <c r="C51" s="2"/>
      <c r="D51" s="2"/>
      <c r="E51" s="2"/>
      <c r="F51" s="2"/>
    </row>
    <row r="52" spans="1:11">
      <c r="B52" s="1"/>
      <c r="C52" s="1"/>
      <c r="D52" s="1"/>
      <c r="E52" s="1"/>
      <c r="F52" s="1"/>
    </row>
    <row r="53" spans="1:11">
      <c r="B53" s="1"/>
      <c r="C53" s="1"/>
      <c r="D53" s="1"/>
      <c r="E53" s="1"/>
      <c r="F53" s="1"/>
    </row>
    <row r="54" spans="1:11">
      <c r="B54" s="1"/>
      <c r="C54" s="1"/>
      <c r="D54" s="1"/>
      <c r="E54" s="1"/>
      <c r="F54" s="1"/>
    </row>
    <row r="55" spans="1:11">
      <c r="B55" s="1"/>
      <c r="C55" s="1"/>
      <c r="D55" s="1"/>
      <c r="E55" s="1"/>
      <c r="F55" s="1"/>
    </row>
    <row r="56" spans="1:11">
      <c r="B56" s="1"/>
      <c r="C56" s="1"/>
      <c r="D56" s="1"/>
      <c r="E56" s="1"/>
      <c r="F56" s="1"/>
    </row>
    <row r="57" spans="1:11">
      <c r="B57" s="1"/>
      <c r="C57" s="1"/>
      <c r="D57" s="1"/>
      <c r="E57" s="1"/>
      <c r="F57" s="1"/>
    </row>
    <row r="58" spans="1:11">
      <c r="B58" s="1"/>
      <c r="C58" s="1"/>
      <c r="D58" s="1"/>
      <c r="E58" s="1"/>
      <c r="F58" s="1"/>
    </row>
    <row r="59" spans="1:11">
      <c r="B59" s="1"/>
      <c r="C59" s="1"/>
      <c r="D59" s="1"/>
      <c r="E59" s="1"/>
      <c r="F59" s="1"/>
    </row>
  </sheetData>
  <mergeCells count="35">
    <mergeCell ref="B1:G1"/>
    <mergeCell ref="A25:D25"/>
    <mergeCell ref="B24:D24"/>
    <mergeCell ref="E8:F8"/>
    <mergeCell ref="E26:F26"/>
    <mergeCell ref="A22:D22"/>
    <mergeCell ref="A13:D13"/>
    <mergeCell ref="A17:D17"/>
    <mergeCell ref="A18:D18"/>
    <mergeCell ref="A19:D19"/>
    <mergeCell ref="A2:I2"/>
    <mergeCell ref="A21:D21"/>
    <mergeCell ref="A23:D23"/>
    <mergeCell ref="A15:D15"/>
    <mergeCell ref="A16:D16"/>
    <mergeCell ref="A9:I9"/>
    <mergeCell ref="A49:F49"/>
    <mergeCell ref="A27:I27"/>
    <mergeCell ref="A29:I29"/>
    <mergeCell ref="A34:I34"/>
    <mergeCell ref="A36:I36"/>
    <mergeCell ref="A46:I46"/>
    <mergeCell ref="E33:F33"/>
    <mergeCell ref="A38:D38"/>
    <mergeCell ref="A39:D39"/>
    <mergeCell ref="A40:D40"/>
    <mergeCell ref="A48:I48"/>
    <mergeCell ref="A41:D41"/>
    <mergeCell ref="A44:D44"/>
    <mergeCell ref="A42:D42"/>
    <mergeCell ref="A43:D43"/>
    <mergeCell ref="A3:I3"/>
    <mergeCell ref="A20:D20"/>
    <mergeCell ref="A12:D12"/>
    <mergeCell ref="A14:D14"/>
  </mergeCells>
  <phoneticPr fontId="0" type="noConversion"/>
  <pageMargins left="0.7" right="0.7" top="0.75" bottom="0.75" header="0.3" footer="0.3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Normal="100" workbookViewId="0">
      <pane xSplit="9" ySplit="5" topLeftCell="K6" activePane="bottomRight" state="frozen"/>
      <selection pane="topRight" activeCell="J1" sqref="J1"/>
      <selection pane="bottomLeft" activeCell="A6" sqref="A6"/>
      <selection pane="bottomRight" activeCell="A6" sqref="A6:I53"/>
    </sheetView>
  </sheetViews>
  <sheetFormatPr defaultRowHeight="15"/>
  <cols>
    <col min="1" max="1" width="15.85546875" customWidth="1"/>
    <col min="3" max="3" width="10.85546875" customWidth="1"/>
    <col min="4" max="4" width="10.7109375" customWidth="1"/>
    <col min="5" max="6" width="0" hidden="1" customWidth="1"/>
    <col min="7" max="7" width="14.28515625" customWidth="1"/>
    <col min="8" max="8" width="12.7109375" customWidth="1"/>
    <col min="9" max="9" width="11.140625" customWidth="1"/>
    <col min="11" max="11" width="10.5703125" bestFit="1" customWidth="1"/>
    <col min="12" max="12" width="12.28515625" style="16" bestFit="1" customWidth="1"/>
  </cols>
  <sheetData>
    <row r="1" spans="1:9" ht="15" customHeight="1">
      <c r="E1" s="25" t="s">
        <v>82</v>
      </c>
      <c r="F1" s="25"/>
      <c r="G1" s="25"/>
      <c r="H1" s="25"/>
      <c r="I1" s="25"/>
    </row>
    <row r="2" spans="1:9" ht="64.5" customHeight="1">
      <c r="E2" s="25"/>
      <c r="F2" s="25"/>
      <c r="G2" s="25"/>
      <c r="H2" s="25"/>
      <c r="I2" s="25"/>
    </row>
    <row r="4" spans="1:9" ht="62.25" customHeight="1">
      <c r="A4" s="26" t="s">
        <v>78</v>
      </c>
      <c r="B4" s="26"/>
      <c r="C4" s="26"/>
      <c r="D4" s="26"/>
      <c r="E4" s="26"/>
      <c r="F4" s="26"/>
      <c r="G4" s="26"/>
      <c r="H4" s="26"/>
      <c r="I4" s="26"/>
    </row>
    <row r="5" spans="1:9">
      <c r="A5" s="28"/>
      <c r="B5" s="29"/>
      <c r="C5" s="29"/>
      <c r="D5" s="29"/>
      <c r="E5" s="29"/>
      <c r="F5" s="29"/>
      <c r="G5" s="29"/>
      <c r="H5" s="29"/>
      <c r="I5" s="30"/>
    </row>
    <row r="6" spans="1:9" ht="45">
      <c r="A6" s="6" t="s">
        <v>8</v>
      </c>
      <c r="B6" s="6" t="s">
        <v>4</v>
      </c>
      <c r="C6" s="7" t="s">
        <v>9</v>
      </c>
      <c r="D6" s="7" t="s">
        <v>3</v>
      </c>
      <c r="E6" s="7" t="s">
        <v>2</v>
      </c>
      <c r="F6" s="6" t="s">
        <v>1</v>
      </c>
      <c r="G6" s="7" t="s">
        <v>79</v>
      </c>
      <c r="H6" s="7" t="s">
        <v>77</v>
      </c>
      <c r="I6" s="7" t="s">
        <v>76</v>
      </c>
    </row>
    <row r="7" spans="1:9" hidden="1">
      <c r="A7" s="5" t="s">
        <v>13</v>
      </c>
      <c r="B7" s="8" t="s">
        <v>5</v>
      </c>
      <c r="C7" s="8" t="s">
        <v>6</v>
      </c>
      <c r="D7" s="8" t="s">
        <v>7</v>
      </c>
      <c r="E7" s="8" t="s">
        <v>10</v>
      </c>
      <c r="F7" s="8" t="s">
        <v>26</v>
      </c>
      <c r="G7" s="5">
        <v>351500</v>
      </c>
      <c r="H7" s="5">
        <f>G7</f>
        <v>351500</v>
      </c>
      <c r="I7" s="5">
        <f>H7</f>
        <v>351500</v>
      </c>
    </row>
    <row r="8" spans="1:9" hidden="1">
      <c r="A8" s="5"/>
      <c r="B8" s="8"/>
      <c r="C8" s="8"/>
      <c r="D8" s="8"/>
      <c r="E8" s="8" t="s">
        <v>11</v>
      </c>
      <c r="F8" s="8" t="s">
        <v>27</v>
      </c>
      <c r="G8" s="5">
        <v>26550</v>
      </c>
      <c r="H8" s="5">
        <f t="shared" ref="H8:I10" si="0">G8</f>
        <v>26550</v>
      </c>
      <c r="I8" s="5">
        <f t="shared" si="0"/>
        <v>26550</v>
      </c>
    </row>
    <row r="9" spans="1:9" hidden="1">
      <c r="A9" s="5"/>
      <c r="B9" s="8"/>
      <c r="C9" s="8"/>
      <c r="D9" s="8"/>
      <c r="E9" s="8" t="s">
        <v>12</v>
      </c>
      <c r="F9" s="8" t="s">
        <v>28</v>
      </c>
      <c r="G9" s="5">
        <f>G7*30.2%</f>
        <v>106153</v>
      </c>
      <c r="H9" s="5">
        <f t="shared" si="0"/>
        <v>106153</v>
      </c>
      <c r="I9" s="5">
        <f t="shared" si="0"/>
        <v>106153</v>
      </c>
    </row>
    <row r="10" spans="1:9">
      <c r="A10" s="9" t="s">
        <v>13</v>
      </c>
      <c r="B10" s="10" t="s">
        <v>5</v>
      </c>
      <c r="C10" s="10" t="s">
        <v>6</v>
      </c>
      <c r="D10" s="10" t="s">
        <v>7</v>
      </c>
      <c r="E10" s="20"/>
      <c r="F10" s="20"/>
      <c r="G10" s="13">
        <f>'Бюджет 23'!G10</f>
        <v>500904.62400000001</v>
      </c>
      <c r="H10" s="13">
        <f t="shared" si="0"/>
        <v>500904.62400000001</v>
      </c>
      <c r="I10" s="13">
        <f t="shared" si="0"/>
        <v>500904.62400000001</v>
      </c>
    </row>
    <row r="11" spans="1:9" hidden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idden="1">
      <c r="A12" s="5" t="s">
        <v>15</v>
      </c>
      <c r="B12" s="8" t="s">
        <v>5</v>
      </c>
      <c r="C12" s="8" t="s">
        <v>29</v>
      </c>
      <c r="D12" s="8" t="s">
        <v>30</v>
      </c>
      <c r="E12" s="8" t="s">
        <v>10</v>
      </c>
      <c r="F12" s="8" t="s">
        <v>26</v>
      </c>
      <c r="G12" s="5">
        <v>495000</v>
      </c>
      <c r="H12" s="5">
        <f>G12</f>
        <v>495000</v>
      </c>
      <c r="I12" s="5">
        <f>H12</f>
        <v>495000</v>
      </c>
    </row>
    <row r="13" spans="1:9" hidden="1">
      <c r="A13" s="5"/>
      <c r="B13" s="8"/>
      <c r="C13" s="8"/>
      <c r="D13" s="8"/>
      <c r="E13" s="8" t="s">
        <v>12</v>
      </c>
      <c r="F13" s="8" t="s">
        <v>28</v>
      </c>
      <c r="G13" s="5">
        <f>G12*0.302</f>
        <v>149490</v>
      </c>
      <c r="H13" s="5">
        <f t="shared" ref="H13:I30" si="1">G13</f>
        <v>149490</v>
      </c>
      <c r="I13" s="5">
        <f t="shared" si="1"/>
        <v>149490</v>
      </c>
    </row>
    <row r="14" spans="1:9" hidden="1">
      <c r="A14" s="18" t="s">
        <v>33</v>
      </c>
      <c r="B14" s="18"/>
      <c r="C14" s="18"/>
      <c r="D14" s="18"/>
      <c r="E14" s="8" t="s">
        <v>31</v>
      </c>
      <c r="F14" s="8" t="s">
        <v>32</v>
      </c>
      <c r="G14" s="5">
        <v>434035</v>
      </c>
      <c r="H14" s="5">
        <f t="shared" si="1"/>
        <v>434035</v>
      </c>
      <c r="I14" s="5">
        <f t="shared" si="1"/>
        <v>434035</v>
      </c>
    </row>
    <row r="15" spans="1:9" hidden="1">
      <c r="A15" s="18" t="s">
        <v>45</v>
      </c>
      <c r="B15" s="18"/>
      <c r="C15" s="18"/>
      <c r="D15" s="18"/>
      <c r="E15" s="8" t="s">
        <v>31</v>
      </c>
      <c r="F15" s="8" t="s">
        <v>32</v>
      </c>
      <c r="G15" s="5">
        <v>228000</v>
      </c>
      <c r="H15" s="5">
        <f t="shared" si="1"/>
        <v>228000</v>
      </c>
      <c r="I15" s="5">
        <f t="shared" si="1"/>
        <v>228000</v>
      </c>
    </row>
    <row r="16" spans="1:9" hidden="1">
      <c r="A16" s="18" t="s">
        <v>72</v>
      </c>
      <c r="B16" s="18"/>
      <c r="C16" s="18"/>
      <c r="D16" s="18"/>
      <c r="E16" s="8" t="s">
        <v>31</v>
      </c>
      <c r="F16" s="8" t="s">
        <v>32</v>
      </c>
      <c r="G16" s="5">
        <v>15000</v>
      </c>
      <c r="H16" s="5">
        <f t="shared" si="1"/>
        <v>15000</v>
      </c>
      <c r="I16" s="5">
        <f t="shared" si="1"/>
        <v>15000</v>
      </c>
    </row>
    <row r="17" spans="1:9" hidden="1">
      <c r="A17" s="18" t="s">
        <v>73</v>
      </c>
      <c r="B17" s="18"/>
      <c r="C17" s="18"/>
      <c r="D17" s="18"/>
      <c r="E17" s="8" t="s">
        <v>31</v>
      </c>
      <c r="F17" s="8" t="s">
        <v>32</v>
      </c>
      <c r="G17" s="5">
        <v>10000</v>
      </c>
      <c r="H17" s="5">
        <f t="shared" si="1"/>
        <v>10000</v>
      </c>
      <c r="I17" s="5">
        <f t="shared" si="1"/>
        <v>10000</v>
      </c>
    </row>
    <row r="18" spans="1:9" hidden="1">
      <c r="A18" s="18" t="s">
        <v>16</v>
      </c>
      <c r="B18" s="18"/>
      <c r="C18" s="18"/>
      <c r="D18" s="18"/>
      <c r="E18" s="8" t="s">
        <v>31</v>
      </c>
      <c r="F18" s="8" t="s">
        <v>34</v>
      </c>
      <c r="G18" s="5">
        <v>24000</v>
      </c>
      <c r="H18" s="5">
        <f t="shared" si="1"/>
        <v>24000</v>
      </c>
      <c r="I18" s="5">
        <f t="shared" si="1"/>
        <v>24000</v>
      </c>
    </row>
    <row r="19" spans="1:9" hidden="1">
      <c r="A19" s="18" t="s">
        <v>35</v>
      </c>
      <c r="B19" s="18"/>
      <c r="C19" s="18"/>
      <c r="D19" s="18"/>
      <c r="E19" s="8" t="s">
        <v>31</v>
      </c>
      <c r="F19" s="8" t="s">
        <v>36</v>
      </c>
      <c r="G19" s="5">
        <v>144000</v>
      </c>
      <c r="H19" s="5">
        <f t="shared" si="1"/>
        <v>144000</v>
      </c>
      <c r="I19" s="5">
        <f t="shared" si="1"/>
        <v>144000</v>
      </c>
    </row>
    <row r="20" spans="1:9" hidden="1">
      <c r="A20" s="18" t="s">
        <v>37</v>
      </c>
      <c r="B20" s="18"/>
      <c r="C20" s="18"/>
      <c r="D20" s="18"/>
      <c r="E20" s="8" t="s">
        <v>31</v>
      </c>
      <c r="F20" s="8" t="s">
        <v>32</v>
      </c>
      <c r="G20" s="5">
        <v>10000</v>
      </c>
      <c r="H20" s="5">
        <f t="shared" si="1"/>
        <v>10000</v>
      </c>
      <c r="I20" s="5">
        <f t="shared" si="1"/>
        <v>10000</v>
      </c>
    </row>
    <row r="21" spans="1:9" hidden="1">
      <c r="A21" s="18" t="s">
        <v>38</v>
      </c>
      <c r="B21" s="18"/>
      <c r="C21" s="18"/>
      <c r="D21" s="18"/>
      <c r="E21" s="8" t="s">
        <v>31</v>
      </c>
      <c r="F21" s="8" t="s">
        <v>32</v>
      </c>
      <c r="G21" s="5">
        <v>18000</v>
      </c>
      <c r="H21" s="5">
        <f t="shared" si="1"/>
        <v>18000</v>
      </c>
      <c r="I21" s="5">
        <f t="shared" si="1"/>
        <v>18000</v>
      </c>
    </row>
    <row r="22" spans="1:9" hidden="1">
      <c r="A22" s="18" t="s">
        <v>17</v>
      </c>
      <c r="B22" s="18"/>
      <c r="C22" s="18"/>
      <c r="D22" s="18"/>
      <c r="E22" s="8" t="s">
        <v>31</v>
      </c>
      <c r="F22" s="8" t="s">
        <v>39</v>
      </c>
      <c r="G22" s="5">
        <v>8400</v>
      </c>
      <c r="H22" s="5">
        <f t="shared" si="1"/>
        <v>8400</v>
      </c>
      <c r="I22" s="5">
        <f t="shared" si="1"/>
        <v>8400</v>
      </c>
    </row>
    <row r="23" spans="1:9" hidden="1">
      <c r="A23" s="18" t="s">
        <v>18</v>
      </c>
      <c r="B23" s="18"/>
      <c r="C23" s="18"/>
      <c r="D23" s="18"/>
      <c r="E23" s="8" t="s">
        <v>31</v>
      </c>
      <c r="F23" s="8" t="s">
        <v>39</v>
      </c>
      <c r="G23" s="5">
        <v>25000</v>
      </c>
      <c r="H23" s="5">
        <f t="shared" si="1"/>
        <v>25000</v>
      </c>
      <c r="I23" s="5">
        <f t="shared" si="1"/>
        <v>25000</v>
      </c>
    </row>
    <row r="24" spans="1:9" hidden="1">
      <c r="A24" s="18" t="s">
        <v>19</v>
      </c>
      <c r="B24" s="18"/>
      <c r="C24" s="18"/>
      <c r="D24" s="18"/>
      <c r="E24" s="8" t="s">
        <v>31</v>
      </c>
      <c r="F24" s="8" t="s">
        <v>34</v>
      </c>
      <c r="G24" s="5">
        <v>20000</v>
      </c>
      <c r="H24" s="5">
        <f t="shared" si="1"/>
        <v>20000</v>
      </c>
      <c r="I24" s="5">
        <f t="shared" si="1"/>
        <v>20000</v>
      </c>
    </row>
    <row r="25" spans="1:9" hidden="1">
      <c r="A25" s="18" t="s">
        <v>20</v>
      </c>
      <c r="B25" s="18"/>
      <c r="C25" s="18"/>
      <c r="D25" s="18"/>
      <c r="E25" s="8" t="s">
        <v>31</v>
      </c>
      <c r="F25" s="8" t="s">
        <v>40</v>
      </c>
      <c r="G25" s="5">
        <v>0</v>
      </c>
      <c r="H25" s="5">
        <f t="shared" si="1"/>
        <v>0</v>
      </c>
      <c r="I25" s="5">
        <f t="shared" si="1"/>
        <v>0</v>
      </c>
    </row>
    <row r="26" spans="1:9" hidden="1">
      <c r="A26" s="18" t="s">
        <v>46</v>
      </c>
      <c r="B26" s="18"/>
      <c r="C26" s="18"/>
      <c r="D26" s="18"/>
      <c r="E26" s="8" t="s">
        <v>31</v>
      </c>
      <c r="F26" s="8" t="s">
        <v>34</v>
      </c>
      <c r="G26" s="5">
        <v>0</v>
      </c>
      <c r="H26" s="5">
        <f t="shared" si="1"/>
        <v>0</v>
      </c>
      <c r="I26" s="5">
        <f t="shared" si="1"/>
        <v>0</v>
      </c>
    </row>
    <row r="27" spans="1:9" hidden="1">
      <c r="A27" s="18" t="s">
        <v>41</v>
      </c>
      <c r="B27" s="18"/>
      <c r="C27" s="18"/>
      <c r="D27" s="18"/>
      <c r="E27" s="8" t="s">
        <v>31</v>
      </c>
      <c r="F27" s="8" t="s">
        <v>34</v>
      </c>
      <c r="G27" s="5">
        <v>60000</v>
      </c>
      <c r="H27" s="5">
        <f t="shared" si="1"/>
        <v>60000</v>
      </c>
      <c r="I27" s="5">
        <f t="shared" si="1"/>
        <v>60000</v>
      </c>
    </row>
    <row r="28" spans="1:9" hidden="1">
      <c r="A28" s="11"/>
      <c r="B28" s="19" t="s">
        <v>44</v>
      </c>
      <c r="C28" s="19"/>
      <c r="D28" s="19"/>
      <c r="E28" s="8" t="s">
        <v>31</v>
      </c>
      <c r="F28" s="8"/>
      <c r="G28" s="9">
        <f>SUM(G14:G27)</f>
        <v>996435</v>
      </c>
      <c r="H28" s="9">
        <f t="shared" si="1"/>
        <v>996435</v>
      </c>
      <c r="I28" s="9">
        <f t="shared" si="1"/>
        <v>996435</v>
      </c>
    </row>
    <row r="29" spans="1:9" hidden="1">
      <c r="A29" s="18" t="s">
        <v>21</v>
      </c>
      <c r="B29" s="18"/>
      <c r="C29" s="18"/>
      <c r="D29" s="18"/>
      <c r="E29" s="8" t="s">
        <v>42</v>
      </c>
      <c r="F29" s="8" t="s">
        <v>43</v>
      </c>
      <c r="G29" s="5">
        <v>120000</v>
      </c>
      <c r="H29" s="5">
        <f t="shared" si="1"/>
        <v>120000</v>
      </c>
      <c r="I29" s="5">
        <f t="shared" si="1"/>
        <v>120000</v>
      </c>
    </row>
    <row r="30" spans="1:9">
      <c r="A30" s="9" t="s">
        <v>15</v>
      </c>
      <c r="B30" s="10" t="s">
        <v>5</v>
      </c>
      <c r="C30" s="10" t="s">
        <v>29</v>
      </c>
      <c r="D30" s="10" t="s">
        <v>30</v>
      </c>
      <c r="E30" s="20"/>
      <c r="F30" s="20"/>
      <c r="G30" s="13">
        <f>'Бюджет 23'!G30</f>
        <v>1237165.8399999999</v>
      </c>
      <c r="H30" s="13">
        <f>'Бюджет 23'!H30</f>
        <v>1192261.3799999999</v>
      </c>
      <c r="I30" s="13">
        <f t="shared" si="1"/>
        <v>1192261.3799999999</v>
      </c>
    </row>
    <row r="31" spans="1:9" hidden="1">
      <c r="A31" s="21"/>
      <c r="B31" s="22"/>
      <c r="C31" s="22"/>
      <c r="D31" s="22"/>
      <c r="E31" s="22"/>
      <c r="F31" s="22"/>
      <c r="G31" s="22"/>
      <c r="H31" s="22"/>
      <c r="I31" s="23"/>
    </row>
    <row r="32" spans="1:9">
      <c r="A32" s="9" t="s">
        <v>47</v>
      </c>
      <c r="B32" s="10" t="s">
        <v>5</v>
      </c>
      <c r="C32" s="10" t="s">
        <v>48</v>
      </c>
      <c r="D32" s="10" t="s">
        <v>49</v>
      </c>
      <c r="E32" s="10" t="s">
        <v>50</v>
      </c>
      <c r="F32" s="10" t="s">
        <v>51</v>
      </c>
      <c r="G32" s="9">
        <f>'Бюджет 23'!G32</f>
        <v>186804</v>
      </c>
      <c r="H32" s="13">
        <f>'Бюджет 23'!H32</f>
        <v>186804</v>
      </c>
      <c r="I32" s="9">
        <f>'Бюджет 23'!I32</f>
        <v>186804</v>
      </c>
    </row>
    <row r="33" spans="1:9" hidden="1">
      <c r="A33" s="21"/>
      <c r="B33" s="22"/>
      <c r="C33" s="22"/>
      <c r="D33" s="22"/>
      <c r="E33" s="22"/>
      <c r="F33" s="22"/>
      <c r="G33" s="22"/>
      <c r="H33" s="22"/>
      <c r="I33" s="23"/>
    </row>
    <row r="34" spans="1:9" hidden="1">
      <c r="A34" s="5" t="s">
        <v>22</v>
      </c>
      <c r="B34" s="8" t="s">
        <v>5</v>
      </c>
      <c r="C34" s="8" t="s">
        <v>52</v>
      </c>
      <c r="D34" s="8" t="s">
        <v>53</v>
      </c>
      <c r="E34" s="8" t="s">
        <v>10</v>
      </c>
      <c r="F34" s="8" t="s">
        <v>26</v>
      </c>
      <c r="G34" s="12">
        <v>67000</v>
      </c>
      <c r="H34" s="12">
        <f>G34</f>
        <v>67000</v>
      </c>
      <c r="I34" s="12">
        <f>H34</f>
        <v>67000</v>
      </c>
    </row>
    <row r="35" spans="1:9" hidden="1">
      <c r="A35" s="5"/>
      <c r="B35" s="8"/>
      <c r="C35" s="8"/>
      <c r="D35" s="8"/>
      <c r="E35" s="8" t="s">
        <v>12</v>
      </c>
      <c r="F35" s="8" t="s">
        <v>28</v>
      </c>
      <c r="G35" s="12">
        <f>G34*30.2%</f>
        <v>20234</v>
      </c>
      <c r="H35" s="12">
        <f>G35</f>
        <v>20234</v>
      </c>
      <c r="I35" s="12">
        <f>H35</f>
        <v>20234</v>
      </c>
    </row>
    <row r="36" spans="1:9" hidden="1">
      <c r="A36" s="5"/>
      <c r="B36" s="8"/>
      <c r="C36" s="8"/>
      <c r="D36" s="8"/>
      <c r="E36" s="8" t="s">
        <v>31</v>
      </c>
      <c r="F36" s="8" t="s">
        <v>34</v>
      </c>
      <c r="G36" s="12">
        <v>12766</v>
      </c>
      <c r="H36" s="12">
        <f>G36</f>
        <v>12766</v>
      </c>
      <c r="I36" s="12">
        <f>G36</f>
        <v>12766</v>
      </c>
    </row>
    <row r="37" spans="1:9">
      <c r="A37" s="9" t="s">
        <v>22</v>
      </c>
      <c r="B37" s="10" t="s">
        <v>5</v>
      </c>
      <c r="C37" s="10" t="s">
        <v>52</v>
      </c>
      <c r="D37" s="10" t="s">
        <v>53</v>
      </c>
      <c r="E37" s="20"/>
      <c r="F37" s="20"/>
      <c r="G37" s="13">
        <f>'Бюджет 23'!G37</f>
        <v>122400</v>
      </c>
      <c r="H37" s="13">
        <f>'Бюджет 23'!H37</f>
        <v>127600</v>
      </c>
      <c r="I37" s="13">
        <f>'Бюджет 23'!I37</f>
        <v>132000</v>
      </c>
    </row>
    <row r="38" spans="1:9" hidden="1">
      <c r="A38" s="21"/>
      <c r="B38" s="22"/>
      <c r="C38" s="22"/>
      <c r="D38" s="22"/>
      <c r="E38" s="22"/>
      <c r="F38" s="22"/>
      <c r="G38" s="22"/>
      <c r="H38" s="22"/>
      <c r="I38" s="23"/>
    </row>
    <row r="39" spans="1:9" hidden="1">
      <c r="A39" s="9" t="s">
        <v>61</v>
      </c>
      <c r="B39" s="10" t="s">
        <v>5</v>
      </c>
      <c r="C39" s="10" t="s">
        <v>62</v>
      </c>
      <c r="D39" s="10" t="s">
        <v>63</v>
      </c>
      <c r="E39" s="10" t="s">
        <v>31</v>
      </c>
      <c r="F39" s="10" t="s">
        <v>58</v>
      </c>
      <c r="G39" s="14">
        <v>0</v>
      </c>
      <c r="H39" s="9">
        <v>0</v>
      </c>
      <c r="I39" s="9">
        <v>0</v>
      </c>
    </row>
    <row r="40" spans="1:9" hidden="1">
      <c r="A40" s="21"/>
      <c r="B40" s="22"/>
      <c r="C40" s="22"/>
      <c r="D40" s="22"/>
      <c r="E40" s="22"/>
      <c r="F40" s="22"/>
      <c r="G40" s="22"/>
      <c r="H40" s="22"/>
      <c r="I40" s="23"/>
    </row>
    <row r="41" spans="1:9" hidden="1">
      <c r="A41" s="5" t="s">
        <v>54</v>
      </c>
      <c r="B41" s="8" t="s">
        <v>5</v>
      </c>
      <c r="C41" s="8" t="s">
        <v>55</v>
      </c>
      <c r="D41" s="8" t="s">
        <v>56</v>
      </c>
      <c r="E41" s="8" t="s">
        <v>31</v>
      </c>
      <c r="F41" s="8"/>
      <c r="G41" s="5"/>
      <c r="H41" s="5"/>
      <c r="I41" s="5"/>
    </row>
    <row r="42" spans="1:9" hidden="1">
      <c r="A42" s="18" t="s">
        <v>59</v>
      </c>
      <c r="B42" s="18"/>
      <c r="C42" s="18"/>
      <c r="D42" s="18"/>
      <c r="E42" s="8" t="s">
        <v>31</v>
      </c>
      <c r="F42" s="8" t="s">
        <v>32</v>
      </c>
      <c r="G42" s="5">
        <v>144000</v>
      </c>
      <c r="H42" s="5">
        <f>G42</f>
        <v>144000</v>
      </c>
      <c r="I42" s="5">
        <f>H42</f>
        <v>144000</v>
      </c>
    </row>
    <row r="43" spans="1:9" hidden="1">
      <c r="A43" s="18" t="s">
        <v>54</v>
      </c>
      <c r="B43" s="18"/>
      <c r="C43" s="18"/>
      <c r="D43" s="18"/>
      <c r="E43" s="8" t="s">
        <v>31</v>
      </c>
      <c r="F43" s="8" t="s">
        <v>58</v>
      </c>
      <c r="G43" s="5">
        <v>258972</v>
      </c>
      <c r="H43" s="5">
        <f t="shared" ref="H43:I48" si="2">G43</f>
        <v>258972</v>
      </c>
      <c r="I43" s="5">
        <f t="shared" si="2"/>
        <v>258972</v>
      </c>
    </row>
    <row r="44" spans="1:9" hidden="1">
      <c r="A44" s="18" t="s">
        <v>23</v>
      </c>
      <c r="B44" s="18"/>
      <c r="C44" s="18"/>
      <c r="D44" s="18"/>
      <c r="E44" s="8" t="s">
        <v>31</v>
      </c>
      <c r="F44" s="8" t="s">
        <v>32</v>
      </c>
      <c r="G44" s="5">
        <v>95000</v>
      </c>
      <c r="H44" s="5">
        <f t="shared" si="2"/>
        <v>95000</v>
      </c>
      <c r="I44" s="5">
        <f t="shared" si="2"/>
        <v>95000</v>
      </c>
    </row>
    <row r="45" spans="1:9" hidden="1">
      <c r="A45" s="18" t="s">
        <v>74</v>
      </c>
      <c r="B45" s="18"/>
      <c r="C45" s="18"/>
      <c r="D45" s="18"/>
      <c r="E45" s="8" t="s">
        <v>31</v>
      </c>
      <c r="F45" s="8" t="s">
        <v>32</v>
      </c>
      <c r="G45" s="5">
        <v>70000</v>
      </c>
      <c r="H45" s="5">
        <f t="shared" si="2"/>
        <v>70000</v>
      </c>
      <c r="I45" s="5">
        <f t="shared" si="2"/>
        <v>70000</v>
      </c>
    </row>
    <row r="46" spans="1:9" hidden="1">
      <c r="A46" s="18" t="s">
        <v>75</v>
      </c>
      <c r="B46" s="18"/>
      <c r="C46" s="18"/>
      <c r="D46" s="18"/>
      <c r="E46" s="8" t="s">
        <v>31</v>
      </c>
      <c r="F46" s="8" t="s">
        <v>32</v>
      </c>
      <c r="G46" s="5">
        <v>50000</v>
      </c>
      <c r="H46" s="5">
        <f t="shared" si="2"/>
        <v>50000</v>
      </c>
      <c r="I46" s="5">
        <f t="shared" si="2"/>
        <v>50000</v>
      </c>
    </row>
    <row r="47" spans="1:9" hidden="1">
      <c r="A47" s="18"/>
      <c r="B47" s="18"/>
      <c r="C47" s="18"/>
      <c r="D47" s="18"/>
      <c r="E47" s="8" t="s">
        <v>31</v>
      </c>
      <c r="F47" s="8" t="s">
        <v>32</v>
      </c>
      <c r="G47" s="5">
        <v>0</v>
      </c>
      <c r="H47" s="5">
        <f t="shared" si="2"/>
        <v>0</v>
      </c>
      <c r="I47" s="5">
        <f t="shared" si="2"/>
        <v>0</v>
      </c>
    </row>
    <row r="48" spans="1:9" hidden="1">
      <c r="A48" s="18"/>
      <c r="B48" s="18"/>
      <c r="C48" s="18"/>
      <c r="D48" s="18"/>
      <c r="E48" s="8" t="s">
        <v>31</v>
      </c>
      <c r="F48" s="8" t="s">
        <v>32</v>
      </c>
      <c r="G48" s="5">
        <v>0</v>
      </c>
      <c r="H48" s="5">
        <f t="shared" si="2"/>
        <v>0</v>
      </c>
      <c r="I48" s="5">
        <f t="shared" si="2"/>
        <v>0</v>
      </c>
    </row>
    <row r="49" spans="1:11">
      <c r="A49" s="9" t="s">
        <v>54</v>
      </c>
      <c r="B49" s="10" t="s">
        <v>5</v>
      </c>
      <c r="C49" s="10" t="s">
        <v>55</v>
      </c>
      <c r="D49" s="10" t="s">
        <v>56</v>
      </c>
      <c r="E49" s="10" t="s">
        <v>31</v>
      </c>
      <c r="F49" s="10"/>
      <c r="G49" s="9">
        <f>'Бюджет 23'!G49</f>
        <v>1025625.54</v>
      </c>
      <c r="H49" s="9">
        <f>'Бюджет 23'!H49</f>
        <v>507530</v>
      </c>
      <c r="I49" s="9">
        <f>'Бюджет 23'!I49</f>
        <v>507530</v>
      </c>
    </row>
    <row r="50" spans="1:11" hidden="1">
      <c r="A50" s="21"/>
      <c r="B50" s="22"/>
      <c r="C50" s="22"/>
      <c r="D50" s="22"/>
      <c r="E50" s="22"/>
      <c r="F50" s="22"/>
      <c r="G50" s="22"/>
      <c r="H50" s="22"/>
      <c r="I50" s="23"/>
    </row>
    <row r="51" spans="1:11">
      <c r="A51" s="9" t="s">
        <v>65</v>
      </c>
      <c r="B51" s="10" t="s">
        <v>5</v>
      </c>
      <c r="C51" s="10" t="s">
        <v>66</v>
      </c>
      <c r="D51" s="10" t="s">
        <v>67</v>
      </c>
      <c r="E51" s="10" t="s">
        <v>31</v>
      </c>
      <c r="F51" s="10"/>
      <c r="G51" s="9">
        <v>50000</v>
      </c>
      <c r="H51" s="9">
        <f>G51</f>
        <v>50000</v>
      </c>
      <c r="I51" s="9">
        <f>H51</f>
        <v>50000</v>
      </c>
    </row>
    <row r="52" spans="1:11" hidden="1">
      <c r="A52" s="21"/>
      <c r="B52" s="22"/>
      <c r="C52" s="22"/>
      <c r="D52" s="22"/>
      <c r="E52" s="22"/>
      <c r="F52" s="22"/>
      <c r="G52" s="22"/>
      <c r="H52" s="22"/>
      <c r="I52" s="23"/>
    </row>
    <row r="53" spans="1:11">
      <c r="A53" s="24" t="s">
        <v>68</v>
      </c>
      <c r="B53" s="24"/>
      <c r="C53" s="24"/>
      <c r="D53" s="24"/>
      <c r="E53" s="24"/>
      <c r="F53" s="24"/>
      <c r="G53" s="15">
        <f>G10+G30+G32+G37+G39+G49+G51</f>
        <v>3122900.0039999997</v>
      </c>
      <c r="H53" s="15">
        <f>H10+H30+H32+H37+H39+H49+H51</f>
        <v>2565100.0039999997</v>
      </c>
      <c r="I53" s="15">
        <f>I10+I30+I32+I37+I39+I49+I51</f>
        <v>2569500.0039999997</v>
      </c>
      <c r="K53" s="3"/>
    </row>
    <row r="54" spans="1:11">
      <c r="B54" s="2"/>
      <c r="C54" s="2"/>
      <c r="D54" s="2"/>
      <c r="E54" s="2"/>
      <c r="F54" s="2"/>
      <c r="K54" s="4"/>
    </row>
    <row r="55" spans="1:11">
      <c r="B55" s="2"/>
      <c r="C55" s="2"/>
      <c r="D55" s="2"/>
      <c r="E55" s="2"/>
      <c r="F55" s="2"/>
    </row>
    <row r="56" spans="1:11">
      <c r="B56" s="1"/>
      <c r="C56" s="1"/>
      <c r="D56" s="1"/>
      <c r="E56" s="1"/>
      <c r="F56" s="1"/>
    </row>
    <row r="57" spans="1:11">
      <c r="B57" s="1"/>
      <c r="C57" s="1"/>
      <c r="D57" s="1"/>
      <c r="E57" s="1"/>
      <c r="F57" s="1"/>
      <c r="G57" s="4"/>
    </row>
    <row r="58" spans="1:11">
      <c r="B58" s="1"/>
      <c r="C58" s="1"/>
      <c r="D58" s="1"/>
      <c r="E58" s="1"/>
      <c r="F58" s="1"/>
    </row>
    <row r="59" spans="1:11">
      <c r="B59" s="1"/>
      <c r="C59" s="1"/>
      <c r="D59" s="1"/>
      <c r="E59" s="1"/>
      <c r="F59" s="1"/>
    </row>
    <row r="60" spans="1:11">
      <c r="B60" s="1"/>
      <c r="C60" s="1"/>
      <c r="D60" s="1"/>
      <c r="E60" s="1"/>
      <c r="F60" s="1"/>
    </row>
    <row r="61" spans="1:11">
      <c r="B61" s="1"/>
      <c r="C61" s="1"/>
      <c r="D61" s="1"/>
      <c r="E61" s="1"/>
      <c r="F61" s="1"/>
    </row>
    <row r="62" spans="1:11">
      <c r="B62" s="1"/>
      <c r="C62" s="1"/>
      <c r="D62" s="1"/>
      <c r="E62" s="1"/>
      <c r="F62" s="1"/>
    </row>
    <row r="63" spans="1:11">
      <c r="B63" s="1"/>
      <c r="C63" s="1"/>
      <c r="D63" s="1"/>
      <c r="E63" s="1"/>
      <c r="F63" s="1"/>
    </row>
  </sheetData>
  <mergeCells count="37">
    <mergeCell ref="A53:F53"/>
    <mergeCell ref="A45:D45"/>
    <mergeCell ref="A46:D46"/>
    <mergeCell ref="A47:D47"/>
    <mergeCell ref="A48:D48"/>
    <mergeCell ref="A50:I50"/>
    <mergeCell ref="A52:I52"/>
    <mergeCell ref="A44:D44"/>
    <mergeCell ref="A27:D27"/>
    <mergeCell ref="B28:D28"/>
    <mergeCell ref="A29:D29"/>
    <mergeCell ref="E30:F30"/>
    <mergeCell ref="A31:I31"/>
    <mergeCell ref="A33:I33"/>
    <mergeCell ref="E37:F37"/>
    <mergeCell ref="A38:I38"/>
    <mergeCell ref="A40:I40"/>
    <mergeCell ref="A42:D42"/>
    <mergeCell ref="A43:D43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4:D14"/>
    <mergeCell ref="E1:I2"/>
    <mergeCell ref="A4:I4"/>
    <mergeCell ref="A5:I5"/>
    <mergeCell ref="E10:F10"/>
    <mergeCell ref="A11:I1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Бюджет 23</vt:lpstr>
      <vt:lpstr>Остаток 23</vt:lpstr>
      <vt:lpstr>проект бюджета на 22 год</vt:lpstr>
      <vt:lpstr>Бюджет 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2023-01-16T13:14:47Z</dcterms:modified>
</cp:coreProperties>
</file>